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lucie_cizkova_msk_cz/Documents/Plocha/Region/LgBT/2022/FINAL/"/>
    </mc:Choice>
  </mc:AlternateContent>
  <xr:revisionPtr revIDLastSave="9" documentId="13_ncr:1_{EC431C18-7FBE-4493-8F44-DA743AE831DC}" xr6:coauthVersionLast="46" xr6:coauthVersionMax="46" xr10:uidLastSave="{9245FEDA-70F9-40D9-93E7-497785B18B6C}"/>
  <bookViews>
    <workbookView xWindow="-120" yWindow="-120" windowWidth="29040" windowHeight="15840" xr2:uid="{CBDC9D36-1F6F-4DAC-A6E5-68ADBD870A50}"/>
  </bookViews>
  <sheets>
    <sheet name="oblasti" sheetId="3" r:id="rId1"/>
    <sheet name="popis tr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3" l="1"/>
  <c r="G3" i="3" l="1"/>
  <c r="J3" i="3" s="1"/>
  <c r="I3" i="3"/>
  <c r="G4" i="3"/>
  <c r="I4" i="3"/>
  <c r="J4" i="3"/>
  <c r="K4" i="3" s="1"/>
  <c r="L4" i="3" s="1"/>
  <c r="G5" i="3"/>
  <c r="I5" i="3"/>
  <c r="J5" i="3"/>
  <c r="K5" i="3"/>
  <c r="L5" i="3"/>
  <c r="G6" i="3"/>
  <c r="J6" i="3" s="1"/>
  <c r="K6" i="3" s="1"/>
  <c r="L6" i="3" s="1"/>
  <c r="I6" i="3"/>
  <c r="G7" i="3"/>
  <c r="I7" i="3"/>
  <c r="J7" i="3"/>
  <c r="K7" i="3"/>
  <c r="L7" i="3" s="1"/>
  <c r="G8" i="3"/>
  <c r="J8" i="3" s="1"/>
  <c r="K8" i="3" s="1"/>
  <c r="L8" i="3" s="1"/>
  <c r="I8" i="3"/>
  <c r="G9" i="3"/>
  <c r="J9" i="3" s="1"/>
  <c r="K9" i="3" s="1"/>
  <c r="L9" i="3" s="1"/>
  <c r="I9" i="3"/>
  <c r="G10" i="3"/>
  <c r="I10" i="3"/>
  <c r="J10" i="3"/>
  <c r="K10" i="3"/>
  <c r="L10" i="3"/>
  <c r="G11" i="3"/>
  <c r="J11" i="3" s="1"/>
  <c r="K11" i="3" s="1"/>
  <c r="L11" i="3" s="1"/>
  <c r="I11" i="3"/>
  <c r="G12" i="3"/>
  <c r="I12" i="3"/>
  <c r="J12" i="3"/>
  <c r="K12" i="3" s="1"/>
  <c r="L12" i="3" s="1"/>
  <c r="G14" i="3"/>
  <c r="I14" i="3"/>
  <c r="J14" i="3"/>
  <c r="K14" i="3"/>
  <c r="L14" i="3"/>
  <c r="G15" i="3"/>
  <c r="J15" i="3" s="1"/>
  <c r="K15" i="3" s="1"/>
  <c r="L15" i="3" s="1"/>
  <c r="I15" i="3"/>
  <c r="G16" i="3"/>
  <c r="I16" i="3"/>
  <c r="J16" i="3"/>
  <c r="K16" i="3"/>
  <c r="L16" i="3" s="1"/>
  <c r="G17" i="3"/>
  <c r="J17" i="3" s="1"/>
  <c r="K17" i="3" s="1"/>
  <c r="L17" i="3" s="1"/>
  <c r="I17" i="3"/>
  <c r="G18" i="3"/>
  <c r="J18" i="3" s="1"/>
  <c r="K18" i="3" s="1"/>
  <c r="L18" i="3" s="1"/>
  <c r="I18" i="3"/>
  <c r="G19" i="3"/>
  <c r="I19" i="3"/>
  <c r="J19" i="3"/>
  <c r="K19" i="3"/>
  <c r="L19" i="3"/>
  <c r="G20" i="3"/>
  <c r="J20" i="3" s="1"/>
  <c r="K20" i="3" s="1"/>
  <c r="L20" i="3" s="1"/>
  <c r="I20" i="3"/>
  <c r="G21" i="3"/>
  <c r="I21" i="3"/>
  <c r="J21" i="3"/>
  <c r="K21" i="3" s="1"/>
  <c r="L21" i="3" s="1"/>
  <c r="G22" i="3"/>
  <c r="I22" i="3"/>
  <c r="J22" i="3"/>
  <c r="K22" i="3"/>
  <c r="L22" i="3"/>
  <c r="G23" i="3"/>
  <c r="J23" i="3" s="1"/>
  <c r="K23" i="3" s="1"/>
  <c r="L23" i="3" s="1"/>
  <c r="I23" i="3"/>
  <c r="G24" i="3"/>
  <c r="I24" i="3"/>
  <c r="J24" i="3"/>
  <c r="K24" i="3"/>
  <c r="L24" i="3" s="1"/>
  <c r="G25" i="3"/>
  <c r="J25" i="3" s="1"/>
  <c r="K25" i="3" s="1"/>
  <c r="L25" i="3" s="1"/>
  <c r="I25" i="3"/>
  <c r="G26" i="3"/>
  <c r="J26" i="3" s="1"/>
  <c r="K26" i="3" s="1"/>
  <c r="I26" i="3"/>
  <c r="J29" i="3" l="1"/>
  <c r="K29" i="3" s="1"/>
  <c r="K3" i="3"/>
  <c r="L3" i="3" s="1"/>
  <c r="L29" i="3" s="1"/>
</calcChain>
</file>

<file path=xl/sharedStrings.xml><?xml version="1.0" encoding="utf-8"?>
<sst xmlns="http://schemas.openxmlformats.org/spreadsheetml/2006/main" count="146" uniqueCount="121">
  <si>
    <t>Úprava lyžařské běžecké trasy Uhlířský vrch</t>
  </si>
  <si>
    <t>Uhlířský vrch</t>
  </si>
  <si>
    <t>Tři okruhy běžeckých tras na severním okraji města Břidličná (červený značený okruh, modře značené propojky, žlutě značený okruh)</t>
  </si>
  <si>
    <t xml:space="preserve">Břidličná </t>
  </si>
  <si>
    <t>Trasa 2: Horní Město-Tvrdkov</t>
  </si>
  <si>
    <t>Trasa 1: Horní Město-Dobřečov-Špičák-Tvrdkov</t>
  </si>
  <si>
    <t>Horní město - Tvrdkov</t>
  </si>
  <si>
    <t>Trasa 4: spojka Skály-Rýmařov Hornoměstská zatáčka</t>
  </si>
  <si>
    <t>Trasa 3: spojka Ferdinandov-Kamenná hora</t>
  </si>
  <si>
    <t>Trasa 2: Horní Město-Rešov</t>
  </si>
  <si>
    <t>Trasa 1: Skály-Stříbrné Hory-Dobřečovská hora-PR Skalské rašeliniště-Skály</t>
  </si>
  <si>
    <t xml:space="preserve">Horní Město - Rešov </t>
  </si>
  <si>
    <t>Trasa 2: Kouty-Nová Pláň</t>
  </si>
  <si>
    <t>Trasa 1: Kouty-Lomnice-Lomnice,žst.</t>
  </si>
  <si>
    <t>Lomnice</t>
  </si>
  <si>
    <t>Trasa 2: Dolní stanice vleku- SKI areál, Horní Guntramovice-Červený kopec-Stráž-Pekelný vrch-Dolní stanice vleku, SKI areál, Horní Guntramovice</t>
  </si>
  <si>
    <t>Trasa 1: Dolní stanice vleku SKI Areál, Horní Guntramovice-Červená hora-Zlatá lípa-dolní stanice vleku SKI areál, Horní Guntramovice</t>
  </si>
  <si>
    <t>Guntramovice</t>
  </si>
  <si>
    <t>Trasa 6: Janovice-PR Růžová-Hříbovec</t>
  </si>
  <si>
    <t>Trasa 5: Rýmařov, ul. Komenského-Pod Strálkem-trasa 1B</t>
  </si>
  <si>
    <t>Trasa 4: Rýmařov-Nové Pole-Kamenná hora-Pod Výhledy</t>
  </si>
  <si>
    <t>Trasa 3: Stará Ves-Žďárský potok-U Škaredé jedle-žlutý potok-Sedlo Skřítek</t>
  </si>
  <si>
    <t>Trasa 2: Rýmařov-Stará Ves</t>
  </si>
  <si>
    <t>Trsasa 1 C: Spojnice mezi okruhem 1A a 1B</t>
  </si>
  <si>
    <t xml:space="preserve">Trasa 1 B: Okruh v lyžařském běžeckém areálu (ve Stráleckém údolí) </t>
  </si>
  <si>
    <t>Trasa 1A: Osvětlený okruh v městském parku na Sokolovské ulici v Rýmařově</t>
  </si>
  <si>
    <t>Rýmařov</t>
  </si>
  <si>
    <t>Trasa 3: Anenská myslivna-Malá Hvězda-sedlo Hvězda-Malá Hvězda-Anenská myslivna</t>
  </si>
  <si>
    <t>Trasa 2: Anenský vrch-Anenská myslivna a zpět</t>
  </si>
  <si>
    <t>Trasa 1: Vrbno p. Pradědem-Pod Šindelnou-Anenský vrch-Vrbno p. Pradědem</t>
  </si>
  <si>
    <t>Vrbno</t>
  </si>
  <si>
    <t>Lyžařský stadionek Suchá Rudná - v blízkosti lyžařského vleku SKI Annaberg</t>
  </si>
  <si>
    <t>Trasa 5: AC Ludvíkov Koliba-Sedlová bouda-Karlova Studánka, Videlská silnice</t>
  </si>
  <si>
    <t>Trasa 4: Sedlo Hvězda-Malá Hvězda-odbočka Ludvíkov-Vrbno p. Pradědem</t>
  </si>
  <si>
    <t>Trasa 3: Žlutý okruch Suchá Rudná (tzv. Peryho orkuh) - tréninkový okruh</t>
  </si>
  <si>
    <t>Trasa 2: Červený okruh Suchá Rudná (tzv. Peryho okruh) - tréninkový okruh</t>
  </si>
  <si>
    <t>Trasa 1: Pod Železným vrchem-křižovatka Suchá Rudná-Malá Hvězda</t>
  </si>
  <si>
    <t>Ludvikov</t>
  </si>
  <si>
    <t>Trasa 12: Tréninkový okruh okolo Ostružné</t>
  </si>
  <si>
    <t>Trasa 11: Nad Karlovem-Jelení-Nová Ves</t>
  </si>
  <si>
    <t>Trasa 10: Fit okruh kolem tábořiště</t>
  </si>
  <si>
    <t>Trasa 9: Pod Vápennou - Belokamenný potok-sedlo Hvězda-U Školky-Ranná-Malá Morávka</t>
  </si>
  <si>
    <t>Trasa 8: Karlov pod Pradědem, U Polesí-Mravencovka a zpět</t>
  </si>
  <si>
    <t>Trasa 7:  Karlov pod Pradědem, restaurace Praděd-Pod Vápennou-Malá Morávka, hotel Brans</t>
  </si>
  <si>
    <t>Trasa 6: Býv. Ranná-Rudná pod Pradědem-U Rozhledny-Čertův vrch</t>
  </si>
  <si>
    <t>Trasa 5: Vodárna Horní Václavov-Smrčiny-Čertův vrch-vodárna Horní Václavov</t>
  </si>
  <si>
    <t>Trasa 4: Mravenkcovka-Alfrédka-Pod Ostružnou-Stará Ves, pila</t>
  </si>
  <si>
    <t>Trasa 3: Mravenckovka-Alfrédka-Pod Josefinkou-Pod Zelenými kameny-Pod Ztracenými kameny-Nad Skřítkem-Žlutý potok-Pod Zelelnými kameny</t>
  </si>
  <si>
    <t>Trasa 2: Karlov pod Pradědem, restaurace Praděd-Nad Karlovem-Mravenckovka-vyhlídka Nová Ves</t>
  </si>
  <si>
    <t>Trasa 1: Malá Morávka, Na kovárně-Karlov p. Pradědem, Nad Karlovem</t>
  </si>
  <si>
    <t>Malá Morávka</t>
  </si>
  <si>
    <t>Trasa 4: Areál Nová Ves-okruhy na loukách</t>
  </si>
  <si>
    <t>Trasa 3: okruhy Nová Ves</t>
  </si>
  <si>
    <t xml:space="preserve">Trasa 2: Nová Ves-Horní Moravice-Dolní Moravice </t>
  </si>
  <si>
    <t>Trasa 1: Nová Ves-PR Franz-Franz-Dolní Moravice</t>
  </si>
  <si>
    <t>Nová Ves</t>
  </si>
  <si>
    <t>Pradědský běžecký okruh (5 okruhů běžeckých tras v blízkosti Sporthotelu Kurzovní)</t>
  </si>
  <si>
    <t>Praděd - okruhy Kurzovní</t>
  </si>
  <si>
    <t>Ovčárna-chata Barborka-Sporthotel Kurzovní-Pod Pradědem-Praděd-Pod Pradědem-Švýcárna</t>
  </si>
  <si>
    <t>Praděd</t>
  </si>
  <si>
    <t>Trasa 4: Sjezdovka horní část okruh</t>
  </si>
  <si>
    <t>Trasa 3: Sjezdovka horní část - Dílek - Bukovec škola</t>
  </si>
  <si>
    <t>Trasa 2: Bukovec centrum - Bukovec Kempaland</t>
  </si>
  <si>
    <t>Trasa 1: Bukovec Kempaland - hranice Polsko</t>
  </si>
  <si>
    <t>Bukovec</t>
  </si>
  <si>
    <t>Veřovice, lyžařská chata-Smyky-Kvíčalník-Zábahní-U chladné vody-Pod Javorníkem-Pod Horečkami a zpět</t>
  </si>
  <si>
    <t>Horečky</t>
  </si>
  <si>
    <t>Úprava tří běžeckých okruhů ve sportovně-rekreačním areálu Ostravice (trasy vedou golfovým  areálem u obce Ostravice)</t>
  </si>
  <si>
    <t>Ostravice</t>
  </si>
  <si>
    <t>Trasa 4: Studeničné-Gírová-Komorovský Grúň-Zajavoří-Bukovec-Dílek-Komoravský Grúň-Gírová-Studeničné</t>
  </si>
  <si>
    <t>Trasa 3: Ski areál,Mosty u Jablunkova-Górka-Vitališov-Jablunkov a zpět</t>
  </si>
  <si>
    <t>Trasa 2: Lyžařský běžecký okruh vbezprostřední blízkost Ski areálu Jablunkov</t>
  </si>
  <si>
    <t>Trasa 1: Ski areál, Mosty u Jablunkova-Tunel-Celnice-Tunel-Studeničné-Tunel-Ski areál, Mosty u Jablunkova</t>
  </si>
  <si>
    <t>Mosty u Jablunkova</t>
  </si>
  <si>
    <t>Lyžařské středisko Morávka-Sviňorky - Pod Malým Travným a zpět kolem v.n. Morávka</t>
  </si>
  <si>
    <t>Morávka</t>
  </si>
  <si>
    <t>Trasa 5: Bílanský okruh (okruh okolo obce Bílá)</t>
  </si>
  <si>
    <t>Trasa 4: Zbojnická-Kelčovské sedlo-Kortytové-Beskyd-Bumbálka-Salajka</t>
  </si>
  <si>
    <t>Trasa 3: Bílá-Kozí hřbety-Samčanka-Myslikovjanka-Bílá</t>
  </si>
  <si>
    <t>Trasa 2: Parkoviště Bílá-Žerovjanka-Javořina-Kozí hřbety-Rožnovský vrch-Ondrášův Dvůr-Mezivodí-Salaský potok-Kyčera-Klín-Čistý-Smradlavá-Zámeček-parkoviště Bílá</t>
  </si>
  <si>
    <t>Trasa 1: Hotel Pokrok Bílá-Žerovjanka-usedlost u Remešů-Klučiny-chata Charbulák-Švarná Hanka-Bílý Kříž-Konečná-Bílá</t>
  </si>
  <si>
    <t>Bílá</t>
  </si>
  <si>
    <t>Trasa 3: Ostrý-Kamenitý</t>
  </si>
  <si>
    <t>Trasa 2: Ostrý (turistická chata KČT)-Slavíč</t>
  </si>
  <si>
    <t>Trasa 1: Pod Malým Javorovým-traverzová cesta úbočím Javorového-Ostrý (turistická chata KČT)-Kozinec (turistická chata)</t>
  </si>
  <si>
    <t>Javorový</t>
  </si>
  <si>
    <t>Trasa 1: Tréninkový okruh k chatě na Zmrzlém-sjezd od Tanečnice ke Skalce-zpět k Tanečnici</t>
  </si>
  <si>
    <t>Pustevny - běžecký okruh</t>
  </si>
  <si>
    <t>Trasa 6: Pustevny-Skalíkova louka-Pustevny</t>
  </si>
  <si>
    <t>Trasa 5: Pustevny-U křížku-Pustevny</t>
  </si>
  <si>
    <t>Trasa 4: Pustevny-Tanečnice,sedlo-Nořící hora-Okrouhlý-Pustevny</t>
  </si>
  <si>
    <t>Trasa 3: Pustevny-zelená turistická značka-naučná stezka-chata Mír a zpět na Pustevny</t>
  </si>
  <si>
    <t>Trasa 2: Pustevny-křižovatka silnic na Bečvu a do Trojanovic-rozhledna Cyrilka-socha Radegast-hřebenem po modré značce na Radhošť a zpět na Pustevny</t>
  </si>
  <si>
    <t>Trasa 1:  Tanečnice-skokanské můstky-po červené-k chatě na Martiňáku a zpět</t>
  </si>
  <si>
    <t>Pustevny</t>
  </si>
  <si>
    <t>Trasa 3: Vyšní Mohelnice-Ježanky-Morávka-Bílý kříž</t>
  </si>
  <si>
    <t>Trasa 2: Vrchol Lysé hory-Zimný-Labažky-Ivančena-Malenovický kostel-Albínovo náměstí</t>
  </si>
  <si>
    <t>Trasa 1: Vrchol Lysé hory-Zimný - Papežov</t>
  </si>
  <si>
    <t>Lysá Hora</t>
  </si>
  <si>
    <t>Popis tras</t>
  </si>
  <si>
    <t>Název oblasti</t>
  </si>
  <si>
    <t>Poř. číslo</t>
  </si>
  <si>
    <t>(MTH x rolba x počet úprav) + paušální náklad + předsezoni servis</t>
  </si>
  <si>
    <t>počet km x 500</t>
  </si>
  <si>
    <t>počet km x 0,15</t>
  </si>
  <si>
    <t>počet úprav dle nadmořské výšky</t>
  </si>
  <si>
    <t>průměrná nadmořská výška</t>
  </si>
  <si>
    <t>rolba/ skutr</t>
  </si>
  <si>
    <t>délka trasy</t>
  </si>
  <si>
    <t>Nová</t>
  </si>
  <si>
    <t>Počet maximálně uznatelných Mth na jednu úpravu LBT</t>
  </si>
  <si>
    <t>průměrná nadmořská výška trasy</t>
  </si>
  <si>
    <t>Reálná délka LBT podle systému a map MSK na webu (km)</t>
  </si>
  <si>
    <t>maximální dotace za 3 sezony</t>
  </si>
  <si>
    <t>výše nákladů na 1 Mth (rolba 1000 Kč/ skutr, čtyřkolka 650 Kč)</t>
  </si>
  <si>
    <t>předpokládaný počet úprav dle nadmořské výšky (nad 800m.n.m 40, 650 - 800 m.n.m 25 pod 650m.n.m. 15)</t>
  </si>
  <si>
    <t>Uznatelné náklady na sezonu</t>
  </si>
  <si>
    <t>Uznatelné náklady projektu ( 3 sezony)</t>
  </si>
  <si>
    <t>Paušání náklady v Kč (předpokládané náklady) - počet km x nadmořská výška</t>
  </si>
  <si>
    <t>náklady na předsezónní servis, průběžný servis a opravy sněžných vozidel v Kč</t>
  </si>
  <si>
    <t>Příloha č.10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</si>
</sst>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\ _K_č"/>
    <numFmt numFmtId="166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wrapText="1"/>
    </xf>
    <xf numFmtId="0" fontId="1" fillId="2" borderId="0" xfId="1" applyFill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2" xfId="1" applyBorder="1" applyAlignment="1">
      <alignment wrapText="1"/>
    </xf>
    <xf numFmtId="0" fontId="1" fillId="0" borderId="3" xfId="1" applyBorder="1" applyAlignment="1">
      <alignment wrapText="1"/>
    </xf>
    <xf numFmtId="0" fontId="1" fillId="0" borderId="4" xfId="1" applyBorder="1" applyAlignment="1">
      <alignment wrapText="1"/>
    </xf>
    <xf numFmtId="0" fontId="1" fillId="3" borderId="1" xfId="1" applyFill="1" applyBorder="1"/>
    <xf numFmtId="0" fontId="1" fillId="3" borderId="0" xfId="1" applyFill="1"/>
    <xf numFmtId="0" fontId="2" fillId="3" borderId="0" xfId="1" applyFont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1" fillId="0" borderId="4" xfId="1" applyBorder="1" applyAlignment="1">
      <alignment horizontal="left" vertical="top" wrapText="1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4" fillId="4" borderId="9" xfId="2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164" fontId="1" fillId="0" borderId="10" xfId="1" applyNumberFormat="1" applyBorder="1"/>
    <xf numFmtId="0" fontId="1" fillId="0" borderId="10" xfId="1" applyBorder="1"/>
    <xf numFmtId="0" fontId="5" fillId="0" borderId="10" xfId="2" applyFont="1" applyBorder="1" applyAlignment="1">
      <alignment horizontal="center" vertical="center" wrapText="1" shrinkToFit="1"/>
    </xf>
    <xf numFmtId="0" fontId="6" fillId="0" borderId="10" xfId="2" applyFont="1" applyBorder="1" applyAlignment="1">
      <alignment horizontal="center" vertical="center" wrapText="1" shrinkToFit="1"/>
    </xf>
    <xf numFmtId="0" fontId="1" fillId="0" borderId="10" xfId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" fillId="5" borderId="10" xfId="1" applyFill="1" applyBorder="1"/>
    <xf numFmtId="0" fontId="1" fillId="0" borderId="10" xfId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 wrapText="1" shrinkToFit="1"/>
    </xf>
    <xf numFmtId="0" fontId="4" fillId="4" borderId="10" xfId="2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1" fillId="6" borderId="10" xfId="1" applyFill="1" applyBorder="1"/>
    <xf numFmtId="0" fontId="1" fillId="0" borderId="10" xfId="1" applyBorder="1" applyAlignment="1">
      <alignment horizontal="right" vertical="center"/>
    </xf>
    <xf numFmtId="0" fontId="1" fillId="5" borderId="10" xfId="1" applyFill="1" applyBorder="1" applyAlignment="1">
      <alignment horizontal="right" vertical="center"/>
    </xf>
    <xf numFmtId="165" fontId="1" fillId="0" borderId="10" xfId="1" applyNumberFormat="1" applyBorder="1" applyAlignment="1">
      <alignment horizontal="center"/>
    </xf>
    <xf numFmtId="165" fontId="1" fillId="0" borderId="10" xfId="1" applyNumberFormat="1" applyBorder="1" applyAlignment="1">
      <alignment horizontal="right"/>
    </xf>
    <xf numFmtId="165" fontId="1" fillId="5" borderId="10" xfId="1" applyNumberFormat="1" applyFill="1" applyBorder="1" applyAlignment="1">
      <alignment horizontal="center"/>
    </xf>
    <xf numFmtId="165" fontId="1" fillId="5" borderId="10" xfId="1" applyNumberFormat="1" applyFill="1" applyBorder="1" applyAlignment="1">
      <alignment horizontal="right"/>
    </xf>
    <xf numFmtId="166" fontId="1" fillId="0" borderId="10" xfId="1" applyNumberFormat="1" applyBorder="1"/>
    <xf numFmtId="166" fontId="1" fillId="5" borderId="10" xfId="1" applyNumberFormat="1" applyFill="1" applyBorder="1"/>
    <xf numFmtId="164" fontId="1" fillId="0" borderId="0" xfId="1" applyNumberFormat="1"/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</cellXfs>
  <cellStyles count="3">
    <cellStyle name="Normální" xfId="0" builtinId="0"/>
    <cellStyle name="Normální 2" xfId="1" xr:uid="{94905447-48AF-4E02-BC5B-521621A31315}"/>
    <cellStyle name="normální_List1" xfId="2" xr:uid="{215FE80C-40F0-4F18-A296-0E05520CF1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9BFA-4C68-4BD4-89A0-A0EF18A9AA36}">
  <dimension ref="A1:L31"/>
  <sheetViews>
    <sheetView tabSelected="1" topLeftCell="B1" workbookViewId="0">
      <selection activeCell="R6" sqref="R6"/>
    </sheetView>
  </sheetViews>
  <sheetFormatPr defaultColWidth="9.140625" defaultRowHeight="12.75" x14ac:dyDescent="0.2"/>
  <cols>
    <col min="1" max="1" width="6" style="1" customWidth="1"/>
    <col min="2" max="2" width="22.28515625" style="1" customWidth="1"/>
    <col min="3" max="3" width="14" style="1" customWidth="1"/>
    <col min="4" max="4" width="10.85546875" style="1" customWidth="1"/>
    <col min="5" max="5" width="11.5703125" style="1" customWidth="1"/>
    <col min="6" max="6" width="16.85546875" style="1" customWidth="1"/>
    <col min="7" max="7" width="11.42578125" style="1" customWidth="1"/>
    <col min="8" max="8" width="12.42578125" style="1" customWidth="1"/>
    <col min="9" max="9" width="14.140625" style="1" customWidth="1"/>
    <col min="10" max="10" width="15.7109375" style="1" customWidth="1"/>
    <col min="11" max="12" width="16.5703125" style="1" customWidth="1"/>
    <col min="13" max="16384" width="9.140625" style="1"/>
  </cols>
  <sheetData>
    <row r="1" spans="1:12" x14ac:dyDescent="0.2">
      <c r="B1" s="53" t="s">
        <v>120</v>
      </c>
    </row>
    <row r="2" spans="1:12" ht="111.95" customHeight="1" x14ac:dyDescent="0.2">
      <c r="A2" s="34" t="s">
        <v>101</v>
      </c>
      <c r="B2" s="33" t="s">
        <v>100</v>
      </c>
      <c r="C2" s="32" t="s">
        <v>112</v>
      </c>
      <c r="D2" s="32" t="s">
        <v>114</v>
      </c>
      <c r="E2" s="32" t="s">
        <v>111</v>
      </c>
      <c r="F2" s="32" t="s">
        <v>115</v>
      </c>
      <c r="G2" s="32" t="s">
        <v>110</v>
      </c>
      <c r="H2" s="32" t="s">
        <v>119</v>
      </c>
      <c r="I2" s="32" t="s">
        <v>118</v>
      </c>
      <c r="J2" s="32" t="s">
        <v>116</v>
      </c>
      <c r="K2" s="32" t="s">
        <v>117</v>
      </c>
      <c r="L2" s="32" t="s">
        <v>113</v>
      </c>
    </row>
    <row r="3" spans="1:12" x14ac:dyDescent="0.2">
      <c r="A3" s="29">
        <v>1</v>
      </c>
      <c r="B3" s="35" t="s">
        <v>98</v>
      </c>
      <c r="C3" s="29">
        <v>54</v>
      </c>
      <c r="D3" s="29">
        <v>1000</v>
      </c>
      <c r="E3" s="31">
        <v>962</v>
      </c>
      <c r="F3" s="31">
        <v>40</v>
      </c>
      <c r="G3" s="36">
        <f t="shared" ref="G3:G12" si="0">C3*0.15</f>
        <v>8.1</v>
      </c>
      <c r="H3" s="38">
        <v>30000</v>
      </c>
      <c r="I3" s="39">
        <f t="shared" ref="I3:I12" si="1">C3*500</f>
        <v>27000</v>
      </c>
      <c r="J3" s="42">
        <f t="shared" ref="J3:J12" si="2">(D3*G3*F3)+H3+I3</f>
        <v>381000</v>
      </c>
      <c r="K3" s="42">
        <f t="shared" ref="K3:K12" si="3">J3*3</f>
        <v>1143000</v>
      </c>
      <c r="L3" s="42">
        <f t="shared" ref="L3:L12" si="4">K3*0.85</f>
        <v>971550</v>
      </c>
    </row>
    <row r="4" spans="1:12" x14ac:dyDescent="0.2">
      <c r="A4" s="29">
        <v>2</v>
      </c>
      <c r="B4" s="35" t="s">
        <v>94</v>
      </c>
      <c r="C4" s="29">
        <v>69</v>
      </c>
      <c r="D4" s="29">
        <v>1000</v>
      </c>
      <c r="E4" s="31">
        <v>836</v>
      </c>
      <c r="F4" s="31">
        <v>40</v>
      </c>
      <c r="G4" s="36">
        <f t="shared" si="0"/>
        <v>10.35</v>
      </c>
      <c r="H4" s="38">
        <v>30000</v>
      </c>
      <c r="I4" s="39">
        <f t="shared" si="1"/>
        <v>34500</v>
      </c>
      <c r="J4" s="42">
        <f t="shared" si="2"/>
        <v>478500</v>
      </c>
      <c r="K4" s="42">
        <f t="shared" si="3"/>
        <v>1435500</v>
      </c>
      <c r="L4" s="42">
        <f t="shared" si="4"/>
        <v>1220175</v>
      </c>
    </row>
    <row r="5" spans="1:12" x14ac:dyDescent="0.2">
      <c r="A5" s="29">
        <v>3</v>
      </c>
      <c r="B5" s="35" t="s">
        <v>87</v>
      </c>
      <c r="C5" s="29">
        <v>5</v>
      </c>
      <c r="D5" s="29">
        <v>1000</v>
      </c>
      <c r="E5" s="31">
        <v>1000</v>
      </c>
      <c r="F5" s="31">
        <v>40</v>
      </c>
      <c r="G5" s="36">
        <f t="shared" si="0"/>
        <v>0.75</v>
      </c>
      <c r="H5" s="38">
        <v>30000</v>
      </c>
      <c r="I5" s="39">
        <f t="shared" si="1"/>
        <v>2500</v>
      </c>
      <c r="J5" s="42">
        <f t="shared" si="2"/>
        <v>62500</v>
      </c>
      <c r="K5" s="42">
        <f t="shared" si="3"/>
        <v>187500</v>
      </c>
      <c r="L5" s="42">
        <f t="shared" si="4"/>
        <v>159375</v>
      </c>
    </row>
    <row r="6" spans="1:12" x14ac:dyDescent="0.2">
      <c r="A6" s="29">
        <v>4</v>
      </c>
      <c r="B6" s="35" t="s">
        <v>85</v>
      </c>
      <c r="C6" s="29">
        <v>40</v>
      </c>
      <c r="D6" s="29">
        <v>650</v>
      </c>
      <c r="E6" s="31">
        <v>780</v>
      </c>
      <c r="F6" s="31">
        <v>25</v>
      </c>
      <c r="G6" s="36">
        <f t="shared" si="0"/>
        <v>6</v>
      </c>
      <c r="H6" s="38">
        <v>30000</v>
      </c>
      <c r="I6" s="39">
        <f t="shared" si="1"/>
        <v>20000</v>
      </c>
      <c r="J6" s="42">
        <f t="shared" si="2"/>
        <v>147500</v>
      </c>
      <c r="K6" s="42">
        <f t="shared" si="3"/>
        <v>442500</v>
      </c>
      <c r="L6" s="42">
        <f t="shared" si="4"/>
        <v>376125</v>
      </c>
    </row>
    <row r="7" spans="1:12" x14ac:dyDescent="0.2">
      <c r="A7" s="29">
        <v>5</v>
      </c>
      <c r="B7" s="35" t="s">
        <v>81</v>
      </c>
      <c r="C7" s="29">
        <v>86</v>
      </c>
      <c r="D7" s="29">
        <v>1000</v>
      </c>
      <c r="E7" s="31">
        <v>709.5</v>
      </c>
      <c r="F7" s="31">
        <v>25</v>
      </c>
      <c r="G7" s="36">
        <f t="shared" si="0"/>
        <v>12.9</v>
      </c>
      <c r="H7" s="38">
        <v>30000</v>
      </c>
      <c r="I7" s="39">
        <f t="shared" si="1"/>
        <v>43000</v>
      </c>
      <c r="J7" s="42">
        <f t="shared" si="2"/>
        <v>395500</v>
      </c>
      <c r="K7" s="42">
        <f t="shared" si="3"/>
        <v>1186500</v>
      </c>
      <c r="L7" s="42">
        <f t="shared" si="4"/>
        <v>1008525</v>
      </c>
    </row>
    <row r="8" spans="1:12" x14ac:dyDescent="0.2">
      <c r="A8" s="29">
        <v>6</v>
      </c>
      <c r="B8" s="35" t="s">
        <v>75</v>
      </c>
      <c r="C8" s="29">
        <v>20</v>
      </c>
      <c r="D8" s="29">
        <v>1000</v>
      </c>
      <c r="E8" s="31">
        <v>707.5</v>
      </c>
      <c r="F8" s="31">
        <v>25</v>
      </c>
      <c r="G8" s="36">
        <f t="shared" si="0"/>
        <v>3</v>
      </c>
      <c r="H8" s="38">
        <v>30000</v>
      </c>
      <c r="I8" s="39">
        <f t="shared" si="1"/>
        <v>10000</v>
      </c>
      <c r="J8" s="42">
        <f t="shared" si="2"/>
        <v>115000</v>
      </c>
      <c r="K8" s="42">
        <f t="shared" si="3"/>
        <v>345000</v>
      </c>
      <c r="L8" s="42">
        <f t="shared" si="4"/>
        <v>293250</v>
      </c>
    </row>
    <row r="9" spans="1:12" x14ac:dyDescent="0.2">
      <c r="A9" s="29">
        <v>7</v>
      </c>
      <c r="B9" s="35" t="s">
        <v>73</v>
      </c>
      <c r="C9" s="29">
        <v>84</v>
      </c>
      <c r="D9" s="29">
        <v>1000</v>
      </c>
      <c r="E9" s="31">
        <v>590.5</v>
      </c>
      <c r="F9" s="31">
        <v>15</v>
      </c>
      <c r="G9" s="36">
        <f t="shared" si="0"/>
        <v>12.6</v>
      </c>
      <c r="H9" s="38">
        <v>30000</v>
      </c>
      <c r="I9" s="39">
        <f t="shared" si="1"/>
        <v>42000</v>
      </c>
      <c r="J9" s="42">
        <f t="shared" si="2"/>
        <v>261000</v>
      </c>
      <c r="K9" s="42">
        <f t="shared" si="3"/>
        <v>783000</v>
      </c>
      <c r="L9" s="42">
        <f t="shared" si="4"/>
        <v>665550</v>
      </c>
    </row>
    <row r="10" spans="1:12" x14ac:dyDescent="0.2">
      <c r="A10" s="29">
        <v>8</v>
      </c>
      <c r="B10" s="35" t="s">
        <v>68</v>
      </c>
      <c r="C10" s="29">
        <v>11</v>
      </c>
      <c r="D10" s="29">
        <v>1000</v>
      </c>
      <c r="E10" s="31">
        <v>455.5</v>
      </c>
      <c r="F10" s="31">
        <v>15</v>
      </c>
      <c r="G10" s="36">
        <f t="shared" si="0"/>
        <v>1.65</v>
      </c>
      <c r="H10" s="38">
        <v>30000</v>
      </c>
      <c r="I10" s="39">
        <f t="shared" si="1"/>
        <v>5500</v>
      </c>
      <c r="J10" s="42">
        <f t="shared" si="2"/>
        <v>60250</v>
      </c>
      <c r="K10" s="42">
        <f t="shared" si="3"/>
        <v>180750</v>
      </c>
      <c r="L10" s="42">
        <f t="shared" si="4"/>
        <v>153637.5</v>
      </c>
    </row>
    <row r="11" spans="1:12" x14ac:dyDescent="0.2">
      <c r="A11" s="29">
        <v>9</v>
      </c>
      <c r="B11" s="35" t="s">
        <v>66</v>
      </c>
      <c r="C11" s="29">
        <v>14</v>
      </c>
      <c r="D11" s="29">
        <v>650</v>
      </c>
      <c r="E11" s="31">
        <v>528</v>
      </c>
      <c r="F11" s="31">
        <v>15</v>
      </c>
      <c r="G11" s="36">
        <f t="shared" si="0"/>
        <v>2.1</v>
      </c>
      <c r="H11" s="38">
        <v>30000</v>
      </c>
      <c r="I11" s="39">
        <f t="shared" si="1"/>
        <v>7000</v>
      </c>
      <c r="J11" s="42">
        <f t="shared" si="2"/>
        <v>57475</v>
      </c>
      <c r="K11" s="42">
        <f t="shared" si="3"/>
        <v>172425</v>
      </c>
      <c r="L11" s="42">
        <f t="shared" si="4"/>
        <v>146561.25</v>
      </c>
    </row>
    <row r="12" spans="1:12" x14ac:dyDescent="0.2">
      <c r="A12" s="29">
        <v>10</v>
      </c>
      <c r="B12" s="35" t="s">
        <v>64</v>
      </c>
      <c r="C12" s="29">
        <v>7</v>
      </c>
      <c r="D12" s="29">
        <v>650</v>
      </c>
      <c r="E12" s="31">
        <v>580</v>
      </c>
      <c r="F12" s="31">
        <v>15</v>
      </c>
      <c r="G12" s="36">
        <f t="shared" si="0"/>
        <v>1.05</v>
      </c>
      <c r="H12" s="38">
        <v>30000</v>
      </c>
      <c r="I12" s="39">
        <f t="shared" si="1"/>
        <v>3500</v>
      </c>
      <c r="J12" s="42">
        <f t="shared" si="2"/>
        <v>43737.5</v>
      </c>
      <c r="K12" s="42">
        <f t="shared" si="3"/>
        <v>131212.5</v>
      </c>
      <c r="L12" s="42">
        <f t="shared" si="4"/>
        <v>111530.625</v>
      </c>
    </row>
    <row r="13" spans="1:12" x14ac:dyDescent="0.2">
      <c r="A13" s="30"/>
      <c r="B13" s="30"/>
      <c r="C13" s="30"/>
      <c r="D13" s="30"/>
      <c r="E13" s="30"/>
      <c r="F13" s="30"/>
      <c r="G13" s="37"/>
      <c r="H13" s="40"/>
      <c r="I13" s="41"/>
      <c r="J13" s="43"/>
      <c r="K13" s="43"/>
      <c r="L13" s="43"/>
    </row>
    <row r="14" spans="1:12" x14ac:dyDescent="0.2">
      <c r="A14" s="29">
        <v>11</v>
      </c>
      <c r="B14" s="35" t="s">
        <v>59</v>
      </c>
      <c r="C14" s="29">
        <v>14</v>
      </c>
      <c r="D14" s="29">
        <v>1000</v>
      </c>
      <c r="E14" s="28">
        <v>1395</v>
      </c>
      <c r="F14" s="28">
        <v>40</v>
      </c>
      <c r="G14" s="36">
        <f t="shared" ref="G14:G26" si="5">C14*0.15</f>
        <v>2.1</v>
      </c>
      <c r="H14" s="38">
        <v>30000</v>
      </c>
      <c r="I14" s="39">
        <f t="shared" ref="I14:I26" si="6">C14*500</f>
        <v>7000</v>
      </c>
      <c r="J14" s="42">
        <f t="shared" ref="J14:J26" si="7">(D14*G14*F14)+H14+I14</f>
        <v>121000</v>
      </c>
      <c r="K14" s="42">
        <f t="shared" ref="K14:K26" si="8">J14*3</f>
        <v>363000</v>
      </c>
      <c r="L14" s="42">
        <f t="shared" ref="L14:L26" si="9">K14*0.85</f>
        <v>308550</v>
      </c>
    </row>
    <row r="15" spans="1:12" x14ac:dyDescent="0.2">
      <c r="A15" s="29">
        <v>12</v>
      </c>
      <c r="B15" s="35" t="s">
        <v>57</v>
      </c>
      <c r="C15" s="29">
        <v>8</v>
      </c>
      <c r="D15" s="29">
        <v>1000</v>
      </c>
      <c r="E15" s="28">
        <v>1395</v>
      </c>
      <c r="F15" s="28">
        <v>40</v>
      </c>
      <c r="G15" s="36">
        <f t="shared" si="5"/>
        <v>1.2</v>
      </c>
      <c r="H15" s="38">
        <v>30000</v>
      </c>
      <c r="I15" s="39">
        <f t="shared" si="6"/>
        <v>4000</v>
      </c>
      <c r="J15" s="42">
        <f t="shared" si="7"/>
        <v>82000</v>
      </c>
      <c r="K15" s="42">
        <f t="shared" si="8"/>
        <v>246000</v>
      </c>
      <c r="L15" s="42">
        <f t="shared" si="9"/>
        <v>209100</v>
      </c>
    </row>
    <row r="16" spans="1:12" x14ac:dyDescent="0.2">
      <c r="A16" s="29">
        <v>13</v>
      </c>
      <c r="B16" s="35" t="s">
        <v>55</v>
      </c>
      <c r="C16" s="29">
        <v>29</v>
      </c>
      <c r="D16" s="29">
        <v>1000</v>
      </c>
      <c r="E16" s="28">
        <v>848.5</v>
      </c>
      <c r="F16" s="28">
        <v>40</v>
      </c>
      <c r="G16" s="36">
        <f t="shared" si="5"/>
        <v>4.3499999999999996</v>
      </c>
      <c r="H16" s="38">
        <v>30000</v>
      </c>
      <c r="I16" s="39">
        <f t="shared" si="6"/>
        <v>14500</v>
      </c>
      <c r="J16" s="42">
        <f t="shared" si="7"/>
        <v>218500</v>
      </c>
      <c r="K16" s="42">
        <f t="shared" si="8"/>
        <v>655500</v>
      </c>
      <c r="L16" s="42">
        <f t="shared" si="9"/>
        <v>557175</v>
      </c>
    </row>
    <row r="17" spans="1:12" x14ac:dyDescent="0.2">
      <c r="A17" s="29">
        <v>14</v>
      </c>
      <c r="B17" s="35" t="s">
        <v>50</v>
      </c>
      <c r="C17" s="29">
        <v>83</v>
      </c>
      <c r="D17" s="29">
        <v>1000</v>
      </c>
      <c r="E17" s="28">
        <v>896.5</v>
      </c>
      <c r="F17" s="28">
        <v>40</v>
      </c>
      <c r="G17" s="36">
        <f t="shared" si="5"/>
        <v>12.45</v>
      </c>
      <c r="H17" s="38">
        <v>30000</v>
      </c>
      <c r="I17" s="39">
        <f t="shared" si="6"/>
        <v>41500</v>
      </c>
      <c r="J17" s="42">
        <f t="shared" si="7"/>
        <v>569500</v>
      </c>
      <c r="K17" s="42">
        <f t="shared" si="8"/>
        <v>1708500</v>
      </c>
      <c r="L17" s="42">
        <f t="shared" si="9"/>
        <v>1452225</v>
      </c>
    </row>
    <row r="18" spans="1:12" x14ac:dyDescent="0.2">
      <c r="A18" s="29">
        <v>15</v>
      </c>
      <c r="B18" s="35" t="s">
        <v>37</v>
      </c>
      <c r="C18" s="29">
        <v>40</v>
      </c>
      <c r="D18" s="29">
        <v>1000</v>
      </c>
      <c r="E18" s="28">
        <v>761</v>
      </c>
      <c r="F18" s="28">
        <v>25</v>
      </c>
      <c r="G18" s="36">
        <f t="shared" si="5"/>
        <v>6</v>
      </c>
      <c r="H18" s="38">
        <v>30000</v>
      </c>
      <c r="I18" s="39">
        <f t="shared" si="6"/>
        <v>20000</v>
      </c>
      <c r="J18" s="42">
        <f t="shared" si="7"/>
        <v>200000</v>
      </c>
      <c r="K18" s="42">
        <f t="shared" si="8"/>
        <v>600000</v>
      </c>
      <c r="L18" s="42">
        <f t="shared" si="9"/>
        <v>510000</v>
      </c>
    </row>
    <row r="19" spans="1:12" x14ac:dyDescent="0.2">
      <c r="A19" s="29">
        <v>16</v>
      </c>
      <c r="B19" s="35" t="s">
        <v>30</v>
      </c>
      <c r="C19" s="29">
        <v>50</v>
      </c>
      <c r="D19" s="29">
        <v>1000</v>
      </c>
      <c r="E19" s="28">
        <v>719</v>
      </c>
      <c r="F19" s="28">
        <v>25</v>
      </c>
      <c r="G19" s="36">
        <f t="shared" si="5"/>
        <v>7.5</v>
      </c>
      <c r="H19" s="38">
        <v>30000</v>
      </c>
      <c r="I19" s="39">
        <f t="shared" si="6"/>
        <v>25000</v>
      </c>
      <c r="J19" s="42">
        <f t="shared" si="7"/>
        <v>242500</v>
      </c>
      <c r="K19" s="42">
        <f t="shared" si="8"/>
        <v>727500</v>
      </c>
      <c r="L19" s="42">
        <f t="shared" si="9"/>
        <v>618375</v>
      </c>
    </row>
    <row r="20" spans="1:12" x14ac:dyDescent="0.2">
      <c r="A20" s="29">
        <v>17</v>
      </c>
      <c r="B20" s="35" t="s">
        <v>26</v>
      </c>
      <c r="C20" s="29">
        <v>32</v>
      </c>
      <c r="D20" s="29">
        <v>1000</v>
      </c>
      <c r="E20" s="28">
        <v>667.5</v>
      </c>
      <c r="F20" s="28">
        <v>25</v>
      </c>
      <c r="G20" s="36">
        <f t="shared" si="5"/>
        <v>4.8</v>
      </c>
      <c r="H20" s="38">
        <v>30000</v>
      </c>
      <c r="I20" s="39">
        <f t="shared" si="6"/>
        <v>16000</v>
      </c>
      <c r="J20" s="42">
        <f t="shared" si="7"/>
        <v>166000</v>
      </c>
      <c r="K20" s="42">
        <f t="shared" si="8"/>
        <v>498000</v>
      </c>
      <c r="L20" s="42">
        <f t="shared" si="9"/>
        <v>423300</v>
      </c>
    </row>
    <row r="21" spans="1:12" x14ac:dyDescent="0.2">
      <c r="A21" s="29">
        <v>18</v>
      </c>
      <c r="B21" s="35" t="s">
        <v>17</v>
      </c>
      <c r="C21" s="29">
        <v>20</v>
      </c>
      <c r="D21" s="29">
        <v>1000</v>
      </c>
      <c r="E21" s="28">
        <v>645.5</v>
      </c>
      <c r="F21" s="28">
        <v>15</v>
      </c>
      <c r="G21" s="36">
        <f t="shared" si="5"/>
        <v>3</v>
      </c>
      <c r="H21" s="38">
        <v>30000</v>
      </c>
      <c r="I21" s="39">
        <f t="shared" si="6"/>
        <v>10000</v>
      </c>
      <c r="J21" s="42">
        <f t="shared" si="7"/>
        <v>85000</v>
      </c>
      <c r="K21" s="42">
        <f t="shared" si="8"/>
        <v>255000</v>
      </c>
      <c r="L21" s="42">
        <f t="shared" si="9"/>
        <v>216750</v>
      </c>
    </row>
    <row r="22" spans="1:12" x14ac:dyDescent="0.2">
      <c r="A22" s="29">
        <v>19</v>
      </c>
      <c r="B22" s="35" t="s">
        <v>14</v>
      </c>
      <c r="C22" s="29">
        <v>27</v>
      </c>
      <c r="D22" s="29">
        <v>1000</v>
      </c>
      <c r="E22" s="28">
        <v>636.5</v>
      </c>
      <c r="F22" s="28">
        <v>15</v>
      </c>
      <c r="G22" s="36">
        <f t="shared" si="5"/>
        <v>4.05</v>
      </c>
      <c r="H22" s="38">
        <v>30000</v>
      </c>
      <c r="I22" s="39">
        <f t="shared" si="6"/>
        <v>13500</v>
      </c>
      <c r="J22" s="42">
        <f t="shared" si="7"/>
        <v>104250</v>
      </c>
      <c r="K22" s="42">
        <f t="shared" si="8"/>
        <v>312750</v>
      </c>
      <c r="L22" s="42">
        <f t="shared" si="9"/>
        <v>265837.5</v>
      </c>
    </row>
    <row r="23" spans="1:12" x14ac:dyDescent="0.2">
      <c r="A23" s="29">
        <v>20</v>
      </c>
      <c r="B23" s="35" t="s">
        <v>11</v>
      </c>
      <c r="C23" s="29">
        <v>38</v>
      </c>
      <c r="D23" s="29">
        <v>1000</v>
      </c>
      <c r="E23" s="28">
        <v>665.5</v>
      </c>
      <c r="F23" s="28">
        <v>15</v>
      </c>
      <c r="G23" s="36">
        <f t="shared" si="5"/>
        <v>5.7</v>
      </c>
      <c r="H23" s="38">
        <v>30000</v>
      </c>
      <c r="I23" s="39">
        <f t="shared" si="6"/>
        <v>19000</v>
      </c>
      <c r="J23" s="42">
        <f t="shared" si="7"/>
        <v>134500</v>
      </c>
      <c r="K23" s="42">
        <f t="shared" si="8"/>
        <v>403500</v>
      </c>
      <c r="L23" s="42">
        <f t="shared" si="9"/>
        <v>342975</v>
      </c>
    </row>
    <row r="24" spans="1:12" x14ac:dyDescent="0.2">
      <c r="A24" s="29">
        <v>21</v>
      </c>
      <c r="B24" s="35" t="s">
        <v>6</v>
      </c>
      <c r="C24" s="29">
        <v>18</v>
      </c>
      <c r="D24" s="29">
        <v>1000</v>
      </c>
      <c r="E24" s="28">
        <v>617</v>
      </c>
      <c r="F24" s="28">
        <v>15</v>
      </c>
      <c r="G24" s="36">
        <f t="shared" si="5"/>
        <v>2.6999999999999997</v>
      </c>
      <c r="H24" s="38">
        <v>30000</v>
      </c>
      <c r="I24" s="39">
        <f t="shared" si="6"/>
        <v>9000</v>
      </c>
      <c r="J24" s="42">
        <f t="shared" si="7"/>
        <v>79500</v>
      </c>
      <c r="K24" s="42">
        <f t="shared" si="8"/>
        <v>238500</v>
      </c>
      <c r="L24" s="42">
        <f t="shared" si="9"/>
        <v>202725</v>
      </c>
    </row>
    <row r="25" spans="1:12" x14ac:dyDescent="0.2">
      <c r="A25" s="29">
        <v>22</v>
      </c>
      <c r="B25" s="35" t="s">
        <v>3</v>
      </c>
      <c r="C25" s="29">
        <v>8</v>
      </c>
      <c r="D25" s="29">
        <v>650</v>
      </c>
      <c r="E25" s="28">
        <v>621</v>
      </c>
      <c r="F25" s="28">
        <v>15</v>
      </c>
      <c r="G25" s="36">
        <f t="shared" si="5"/>
        <v>1.2</v>
      </c>
      <c r="H25" s="38">
        <v>30000</v>
      </c>
      <c r="I25" s="39">
        <f t="shared" si="6"/>
        <v>4000</v>
      </c>
      <c r="J25" s="42">
        <f t="shared" si="7"/>
        <v>45700</v>
      </c>
      <c r="K25" s="42">
        <f t="shared" si="8"/>
        <v>137100</v>
      </c>
      <c r="L25" s="42">
        <f t="shared" si="9"/>
        <v>116535</v>
      </c>
    </row>
    <row r="26" spans="1:12" x14ac:dyDescent="0.2">
      <c r="A26" s="29">
        <v>23</v>
      </c>
      <c r="B26" s="35" t="s">
        <v>1</v>
      </c>
      <c r="C26" s="29">
        <v>27</v>
      </c>
      <c r="D26" s="29">
        <v>650</v>
      </c>
      <c r="E26" s="28">
        <v>602</v>
      </c>
      <c r="F26" s="28">
        <v>15</v>
      </c>
      <c r="G26" s="36">
        <f t="shared" si="5"/>
        <v>4.05</v>
      </c>
      <c r="H26" s="38">
        <v>30000</v>
      </c>
      <c r="I26" s="39">
        <f t="shared" si="6"/>
        <v>13500</v>
      </c>
      <c r="J26" s="42">
        <f t="shared" si="7"/>
        <v>82987.5</v>
      </c>
      <c r="K26" s="42">
        <f t="shared" si="8"/>
        <v>248962.5</v>
      </c>
      <c r="L26" s="42">
        <f t="shared" si="9"/>
        <v>211618.125</v>
      </c>
    </row>
    <row r="27" spans="1:12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4"/>
      <c r="L27" s="24"/>
    </row>
    <row r="28" spans="1:12" ht="63" customHeight="1" x14ac:dyDescent="0.2">
      <c r="A28" s="27">
        <v>24</v>
      </c>
      <c r="B28" s="26" t="s">
        <v>109</v>
      </c>
      <c r="C28" s="26" t="s">
        <v>108</v>
      </c>
      <c r="D28" s="26" t="s">
        <v>107</v>
      </c>
      <c r="E28" s="26" t="s">
        <v>106</v>
      </c>
      <c r="F28" s="26" t="s">
        <v>105</v>
      </c>
      <c r="G28" s="26" t="s">
        <v>104</v>
      </c>
      <c r="H28" s="26">
        <v>30000</v>
      </c>
      <c r="I28" s="26" t="s">
        <v>103</v>
      </c>
      <c r="J28" s="26" t="s">
        <v>102</v>
      </c>
      <c r="K28" s="24"/>
      <c r="L28" s="24"/>
    </row>
    <row r="29" spans="1:12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4">
        <f>SUM(J3:J26)</f>
        <v>4133900</v>
      </c>
      <c r="K29" s="24">
        <f>J29*3</f>
        <v>12401700</v>
      </c>
      <c r="L29" s="24">
        <f>SUM(L3:L26)</f>
        <v>10541445</v>
      </c>
    </row>
    <row r="31" spans="1:12" x14ac:dyDescent="0.2">
      <c r="J31" s="44"/>
    </row>
  </sheetData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9F049-4748-47CF-9432-B832BE03A678}">
  <dimension ref="A1:C78"/>
  <sheetViews>
    <sheetView workbookViewId="0">
      <selection activeCell="F29" sqref="F29"/>
    </sheetView>
  </sheetViews>
  <sheetFormatPr defaultColWidth="9.140625" defaultRowHeight="12.75" x14ac:dyDescent="0.2"/>
  <cols>
    <col min="1" max="1" width="9.140625" style="1"/>
    <col min="2" max="2" width="22.28515625" style="1" customWidth="1"/>
    <col min="3" max="3" width="80" style="1" customWidth="1"/>
    <col min="4" max="16384" width="9.140625" style="1"/>
  </cols>
  <sheetData>
    <row r="1" spans="1:3" ht="26.25" thickBot="1" x14ac:dyDescent="0.25">
      <c r="A1" s="23" t="s">
        <v>101</v>
      </c>
      <c r="B1" s="22" t="s">
        <v>100</v>
      </c>
      <c r="C1" s="22" t="s">
        <v>99</v>
      </c>
    </row>
    <row r="2" spans="1:3" x14ac:dyDescent="0.2">
      <c r="A2" s="45">
        <v>1</v>
      </c>
      <c r="B2" s="47" t="s">
        <v>98</v>
      </c>
      <c r="C2" s="21" t="s">
        <v>97</v>
      </c>
    </row>
    <row r="3" spans="1:3" x14ac:dyDescent="0.2">
      <c r="A3" s="49"/>
      <c r="B3" s="50"/>
      <c r="C3" s="20" t="s">
        <v>96</v>
      </c>
    </row>
    <row r="4" spans="1:3" ht="13.5" thickBot="1" x14ac:dyDescent="0.25">
      <c r="A4" s="46"/>
      <c r="B4" s="48"/>
      <c r="C4" s="19" t="s">
        <v>95</v>
      </c>
    </row>
    <row r="5" spans="1:3" x14ac:dyDescent="0.2">
      <c r="A5" s="45">
        <v>2</v>
      </c>
      <c r="B5" s="47" t="s">
        <v>94</v>
      </c>
      <c r="C5" s="9" t="s">
        <v>93</v>
      </c>
    </row>
    <row r="6" spans="1:3" ht="27.75" customHeight="1" x14ac:dyDescent="0.2">
      <c r="A6" s="49"/>
      <c r="B6" s="50"/>
      <c r="C6" s="18" t="s">
        <v>92</v>
      </c>
    </row>
    <row r="7" spans="1:3" x14ac:dyDescent="0.2">
      <c r="A7" s="49"/>
      <c r="B7" s="50"/>
      <c r="C7" s="10" t="s">
        <v>91</v>
      </c>
    </row>
    <row r="8" spans="1:3" x14ac:dyDescent="0.2">
      <c r="A8" s="49"/>
      <c r="B8" s="50"/>
      <c r="C8" s="10" t="s">
        <v>90</v>
      </c>
    </row>
    <row r="9" spans="1:3" x14ac:dyDescent="0.2">
      <c r="A9" s="49"/>
      <c r="B9" s="50"/>
      <c r="C9" s="10" t="s">
        <v>89</v>
      </c>
    </row>
    <row r="10" spans="1:3" ht="13.5" thickBot="1" x14ac:dyDescent="0.25">
      <c r="A10" s="46"/>
      <c r="B10" s="48"/>
      <c r="C10" s="8" t="s">
        <v>88</v>
      </c>
    </row>
    <row r="11" spans="1:3" ht="13.5" thickBot="1" x14ac:dyDescent="0.25">
      <c r="A11" s="7">
        <v>3</v>
      </c>
      <c r="B11" s="17" t="s">
        <v>87</v>
      </c>
      <c r="C11" s="2" t="s">
        <v>86</v>
      </c>
    </row>
    <row r="12" spans="1:3" ht="25.5" customHeight="1" x14ac:dyDescent="0.2">
      <c r="A12" s="45">
        <v>4</v>
      </c>
      <c r="B12" s="47" t="s">
        <v>85</v>
      </c>
      <c r="C12" s="12" t="s">
        <v>84</v>
      </c>
    </row>
    <row r="13" spans="1:3" x14ac:dyDescent="0.2">
      <c r="A13" s="49"/>
      <c r="B13" s="50"/>
      <c r="C13" s="10" t="s">
        <v>83</v>
      </c>
    </row>
    <row r="14" spans="1:3" ht="13.5" thickBot="1" x14ac:dyDescent="0.25">
      <c r="A14" s="46"/>
      <c r="B14" s="48"/>
      <c r="C14" s="8" t="s">
        <v>82</v>
      </c>
    </row>
    <row r="15" spans="1:3" ht="24.75" customHeight="1" thickBot="1" x14ac:dyDescent="0.25">
      <c r="A15" s="45">
        <v>5</v>
      </c>
      <c r="B15" s="47" t="s">
        <v>81</v>
      </c>
      <c r="C15" s="5" t="s">
        <v>80</v>
      </c>
    </row>
    <row r="16" spans="1:3" ht="25.5" customHeight="1" x14ac:dyDescent="0.2">
      <c r="A16" s="49"/>
      <c r="B16" s="50"/>
      <c r="C16" s="13" t="s">
        <v>79</v>
      </c>
    </row>
    <row r="17" spans="1:3" x14ac:dyDescent="0.2">
      <c r="A17" s="49"/>
      <c r="B17" s="50"/>
      <c r="C17" s="10" t="s">
        <v>78</v>
      </c>
    </row>
    <row r="18" spans="1:3" x14ac:dyDescent="0.2">
      <c r="A18" s="49"/>
      <c r="B18" s="50"/>
      <c r="C18" s="10" t="s">
        <v>77</v>
      </c>
    </row>
    <row r="19" spans="1:3" ht="13.5" thickBot="1" x14ac:dyDescent="0.25">
      <c r="A19" s="46"/>
      <c r="B19" s="48"/>
      <c r="C19" s="8" t="s">
        <v>76</v>
      </c>
    </row>
    <row r="20" spans="1:3" ht="13.5" thickBot="1" x14ac:dyDescent="0.25">
      <c r="A20" s="7">
        <v>6</v>
      </c>
      <c r="B20" s="3" t="s">
        <v>75</v>
      </c>
      <c r="C20" s="2" t="s">
        <v>74</v>
      </c>
    </row>
    <row r="21" spans="1:3" ht="25.5" customHeight="1" x14ac:dyDescent="0.2">
      <c r="A21" s="51">
        <v>7</v>
      </c>
      <c r="B21" s="47" t="s">
        <v>73</v>
      </c>
      <c r="C21" s="12" t="s">
        <v>72</v>
      </c>
    </row>
    <row r="22" spans="1:3" x14ac:dyDescent="0.2">
      <c r="A22" s="52"/>
      <c r="B22" s="50"/>
      <c r="C22" s="10" t="s">
        <v>71</v>
      </c>
    </row>
    <row r="23" spans="1:3" x14ac:dyDescent="0.2">
      <c r="A23" s="52"/>
      <c r="B23" s="50"/>
      <c r="C23" s="10" t="s">
        <v>70</v>
      </c>
    </row>
    <row r="24" spans="1:3" ht="26.25" customHeight="1" thickBot="1" x14ac:dyDescent="0.25">
      <c r="A24" s="52"/>
      <c r="B24" s="48"/>
      <c r="C24" s="11" t="s">
        <v>69</v>
      </c>
    </row>
    <row r="25" spans="1:3" ht="26.25" customHeight="1" thickBot="1" x14ac:dyDescent="0.25">
      <c r="A25" s="7">
        <v>8</v>
      </c>
      <c r="B25" s="3" t="s">
        <v>68</v>
      </c>
      <c r="C25" s="5" t="s">
        <v>67</v>
      </c>
    </row>
    <row r="26" spans="1:3" ht="26.25" customHeight="1" thickBot="1" x14ac:dyDescent="0.25">
      <c r="A26" s="7">
        <v>9</v>
      </c>
      <c r="B26" s="3" t="s">
        <v>66</v>
      </c>
      <c r="C26" s="5" t="s">
        <v>65</v>
      </c>
    </row>
    <row r="27" spans="1:3" x14ac:dyDescent="0.2">
      <c r="A27" s="45">
        <v>10</v>
      </c>
      <c r="B27" s="47" t="s">
        <v>64</v>
      </c>
      <c r="C27" s="9" t="s">
        <v>63</v>
      </c>
    </row>
    <row r="28" spans="1:3" x14ac:dyDescent="0.2">
      <c r="A28" s="49"/>
      <c r="B28" s="50"/>
      <c r="C28" s="10" t="s">
        <v>62</v>
      </c>
    </row>
    <row r="29" spans="1:3" x14ac:dyDescent="0.2">
      <c r="A29" s="49"/>
      <c r="B29" s="50"/>
      <c r="C29" s="10" t="s">
        <v>61</v>
      </c>
    </row>
    <row r="30" spans="1:3" ht="13.5" thickBot="1" x14ac:dyDescent="0.25">
      <c r="A30" s="46"/>
      <c r="B30" s="48"/>
      <c r="C30" s="8" t="s">
        <v>60</v>
      </c>
    </row>
    <row r="31" spans="1:3" ht="13.5" thickBot="1" x14ac:dyDescent="0.25">
      <c r="A31" s="16"/>
      <c r="B31" s="15"/>
      <c r="C31" s="14"/>
    </row>
    <row r="32" spans="1:3" ht="13.5" thickBot="1" x14ac:dyDescent="0.25">
      <c r="A32" s="7">
        <v>11</v>
      </c>
      <c r="B32" s="3" t="s">
        <v>59</v>
      </c>
      <c r="C32" s="2" t="s">
        <v>58</v>
      </c>
    </row>
    <row r="33" spans="1:3" ht="13.5" thickBot="1" x14ac:dyDescent="0.25">
      <c r="A33" s="7">
        <v>12</v>
      </c>
      <c r="B33" s="3" t="s">
        <v>57</v>
      </c>
      <c r="C33" s="2" t="s">
        <v>56</v>
      </c>
    </row>
    <row r="34" spans="1:3" x14ac:dyDescent="0.2">
      <c r="A34" s="45">
        <v>13</v>
      </c>
      <c r="B34" s="47" t="s">
        <v>55</v>
      </c>
      <c r="C34" s="9" t="s">
        <v>54</v>
      </c>
    </row>
    <row r="35" spans="1:3" x14ac:dyDescent="0.2">
      <c r="A35" s="49"/>
      <c r="B35" s="50"/>
      <c r="C35" s="10" t="s">
        <v>53</v>
      </c>
    </row>
    <row r="36" spans="1:3" x14ac:dyDescent="0.2">
      <c r="A36" s="49"/>
      <c r="B36" s="50"/>
      <c r="C36" s="10" t="s">
        <v>52</v>
      </c>
    </row>
    <row r="37" spans="1:3" ht="13.5" thickBot="1" x14ac:dyDescent="0.25">
      <c r="A37" s="46"/>
      <c r="B37" s="48"/>
      <c r="C37" s="8" t="s">
        <v>51</v>
      </c>
    </row>
    <row r="38" spans="1:3" x14ac:dyDescent="0.2">
      <c r="A38" s="45">
        <v>14</v>
      </c>
      <c r="B38" s="47" t="s">
        <v>50</v>
      </c>
      <c r="C38" s="9" t="s">
        <v>49</v>
      </c>
    </row>
    <row r="39" spans="1:3" ht="25.5" customHeight="1" x14ac:dyDescent="0.2">
      <c r="A39" s="49"/>
      <c r="B39" s="50"/>
      <c r="C39" s="13" t="s">
        <v>48</v>
      </c>
    </row>
    <row r="40" spans="1:3" ht="27" customHeight="1" x14ac:dyDescent="0.2">
      <c r="A40" s="49"/>
      <c r="B40" s="50"/>
      <c r="C40" s="13" t="s">
        <v>47</v>
      </c>
    </row>
    <row r="41" spans="1:3" x14ac:dyDescent="0.2">
      <c r="A41" s="49"/>
      <c r="B41" s="50"/>
      <c r="C41" s="10" t="s">
        <v>46</v>
      </c>
    </row>
    <row r="42" spans="1:3" x14ac:dyDescent="0.2">
      <c r="A42" s="49"/>
      <c r="B42" s="50"/>
      <c r="C42" s="10" t="s">
        <v>45</v>
      </c>
    </row>
    <row r="43" spans="1:3" x14ac:dyDescent="0.2">
      <c r="A43" s="49"/>
      <c r="B43" s="50"/>
      <c r="C43" s="10" t="s">
        <v>44</v>
      </c>
    </row>
    <row r="44" spans="1:3" x14ac:dyDescent="0.2">
      <c r="A44" s="49"/>
      <c r="B44" s="50"/>
      <c r="C44" s="10" t="s">
        <v>43</v>
      </c>
    </row>
    <row r="45" spans="1:3" x14ac:dyDescent="0.2">
      <c r="A45" s="49"/>
      <c r="B45" s="50"/>
      <c r="C45" s="10" t="s">
        <v>42</v>
      </c>
    </row>
    <row r="46" spans="1:3" x14ac:dyDescent="0.2">
      <c r="A46" s="49"/>
      <c r="B46" s="50"/>
      <c r="C46" s="10" t="s">
        <v>41</v>
      </c>
    </row>
    <row r="47" spans="1:3" x14ac:dyDescent="0.2">
      <c r="A47" s="49"/>
      <c r="B47" s="50"/>
      <c r="C47" s="10" t="s">
        <v>40</v>
      </c>
    </row>
    <row r="48" spans="1:3" x14ac:dyDescent="0.2">
      <c r="A48" s="49"/>
      <c r="B48" s="50"/>
      <c r="C48" s="10" t="s">
        <v>39</v>
      </c>
    </row>
    <row r="49" spans="1:3" ht="13.5" thickBot="1" x14ac:dyDescent="0.25">
      <c r="A49" s="46"/>
      <c r="B49" s="48"/>
      <c r="C49" s="8" t="s">
        <v>38</v>
      </c>
    </row>
    <row r="50" spans="1:3" x14ac:dyDescent="0.2">
      <c r="A50" s="45">
        <v>15</v>
      </c>
      <c r="B50" s="47" t="s">
        <v>37</v>
      </c>
      <c r="C50" s="9" t="s">
        <v>36</v>
      </c>
    </row>
    <row r="51" spans="1:3" x14ac:dyDescent="0.2">
      <c r="A51" s="49"/>
      <c r="B51" s="50"/>
      <c r="C51" s="10" t="s">
        <v>35</v>
      </c>
    </row>
    <row r="52" spans="1:3" x14ac:dyDescent="0.2">
      <c r="A52" s="49"/>
      <c r="B52" s="50"/>
      <c r="C52" s="10" t="s">
        <v>34</v>
      </c>
    </row>
    <row r="53" spans="1:3" x14ac:dyDescent="0.2">
      <c r="A53" s="49"/>
      <c r="B53" s="50"/>
      <c r="C53" s="10" t="s">
        <v>33</v>
      </c>
    </row>
    <row r="54" spans="1:3" x14ac:dyDescent="0.2">
      <c r="A54" s="49"/>
      <c r="B54" s="50"/>
      <c r="C54" s="10" t="s">
        <v>32</v>
      </c>
    </row>
    <row r="55" spans="1:3" ht="13.5" thickBot="1" x14ac:dyDescent="0.25">
      <c r="A55" s="46"/>
      <c r="B55" s="48"/>
      <c r="C55" s="8" t="s">
        <v>31</v>
      </c>
    </row>
    <row r="56" spans="1:3" x14ac:dyDescent="0.2">
      <c r="A56" s="45">
        <v>16</v>
      </c>
      <c r="B56" s="47" t="s">
        <v>30</v>
      </c>
      <c r="C56" s="9" t="s">
        <v>29</v>
      </c>
    </row>
    <row r="57" spans="1:3" x14ac:dyDescent="0.2">
      <c r="A57" s="49"/>
      <c r="B57" s="50"/>
      <c r="C57" s="10" t="s">
        <v>28</v>
      </c>
    </row>
    <row r="58" spans="1:3" ht="13.5" thickBot="1" x14ac:dyDescent="0.25">
      <c r="A58" s="46"/>
      <c r="B58" s="48"/>
      <c r="C58" s="8" t="s">
        <v>27</v>
      </c>
    </row>
    <row r="59" spans="1:3" x14ac:dyDescent="0.2">
      <c r="A59" s="45">
        <v>17</v>
      </c>
      <c r="B59" s="47" t="s">
        <v>26</v>
      </c>
      <c r="C59" s="9" t="s">
        <v>25</v>
      </c>
    </row>
    <row r="60" spans="1:3" x14ac:dyDescent="0.2">
      <c r="A60" s="49"/>
      <c r="B60" s="50"/>
      <c r="C60" s="10" t="s">
        <v>24</v>
      </c>
    </row>
    <row r="61" spans="1:3" x14ac:dyDescent="0.2">
      <c r="A61" s="49"/>
      <c r="B61" s="50"/>
      <c r="C61" s="10" t="s">
        <v>23</v>
      </c>
    </row>
    <row r="62" spans="1:3" x14ac:dyDescent="0.2">
      <c r="A62" s="49"/>
      <c r="B62" s="50"/>
      <c r="C62" s="10" t="s">
        <v>22</v>
      </c>
    </row>
    <row r="63" spans="1:3" x14ac:dyDescent="0.2">
      <c r="A63" s="49"/>
      <c r="B63" s="50"/>
      <c r="C63" s="10" t="s">
        <v>21</v>
      </c>
    </row>
    <row r="64" spans="1:3" x14ac:dyDescent="0.2">
      <c r="A64" s="49"/>
      <c r="B64" s="50"/>
      <c r="C64" s="10" t="s">
        <v>20</v>
      </c>
    </row>
    <row r="65" spans="1:3" x14ac:dyDescent="0.2">
      <c r="A65" s="49"/>
      <c r="B65" s="50"/>
      <c r="C65" s="10" t="s">
        <v>19</v>
      </c>
    </row>
    <row r="66" spans="1:3" ht="13.5" thickBot="1" x14ac:dyDescent="0.25">
      <c r="A66" s="46"/>
      <c r="B66" s="48"/>
      <c r="C66" s="8" t="s">
        <v>18</v>
      </c>
    </row>
    <row r="67" spans="1:3" ht="24.75" customHeight="1" x14ac:dyDescent="0.2">
      <c r="A67" s="45">
        <v>18</v>
      </c>
      <c r="B67" s="47" t="s">
        <v>17</v>
      </c>
      <c r="C67" s="12" t="s">
        <v>16</v>
      </c>
    </row>
    <row r="68" spans="1:3" ht="26.25" customHeight="1" thickBot="1" x14ac:dyDescent="0.25">
      <c r="A68" s="46"/>
      <c r="B68" s="48"/>
      <c r="C68" s="11" t="s">
        <v>15</v>
      </c>
    </row>
    <row r="69" spans="1:3" x14ac:dyDescent="0.2">
      <c r="A69" s="45">
        <v>19</v>
      </c>
      <c r="B69" s="47" t="s">
        <v>14</v>
      </c>
      <c r="C69" s="9" t="s">
        <v>13</v>
      </c>
    </row>
    <row r="70" spans="1:3" ht="13.5" thickBot="1" x14ac:dyDescent="0.25">
      <c r="A70" s="46"/>
      <c r="B70" s="48"/>
      <c r="C70" s="8" t="s">
        <v>12</v>
      </c>
    </row>
    <row r="71" spans="1:3" x14ac:dyDescent="0.2">
      <c r="A71" s="45">
        <v>20</v>
      </c>
      <c r="B71" s="47" t="s">
        <v>11</v>
      </c>
      <c r="C71" s="9" t="s">
        <v>10</v>
      </c>
    </row>
    <row r="72" spans="1:3" x14ac:dyDescent="0.2">
      <c r="A72" s="49"/>
      <c r="B72" s="50"/>
      <c r="C72" s="10" t="s">
        <v>9</v>
      </c>
    </row>
    <row r="73" spans="1:3" x14ac:dyDescent="0.2">
      <c r="A73" s="49"/>
      <c r="B73" s="50"/>
      <c r="C73" s="10" t="s">
        <v>8</v>
      </c>
    </row>
    <row r="74" spans="1:3" ht="13.5" thickBot="1" x14ac:dyDescent="0.25">
      <c r="A74" s="46"/>
      <c r="B74" s="48"/>
      <c r="C74" s="8" t="s">
        <v>7</v>
      </c>
    </row>
    <row r="75" spans="1:3" x14ac:dyDescent="0.2">
      <c r="A75" s="45">
        <v>21</v>
      </c>
      <c r="B75" s="47" t="s">
        <v>6</v>
      </c>
      <c r="C75" s="9" t="s">
        <v>5</v>
      </c>
    </row>
    <row r="76" spans="1:3" ht="13.5" thickBot="1" x14ac:dyDescent="0.25">
      <c r="A76" s="46"/>
      <c r="B76" s="48"/>
      <c r="C76" s="8" t="s">
        <v>4</v>
      </c>
    </row>
    <row r="77" spans="1:3" ht="27" customHeight="1" thickBot="1" x14ac:dyDescent="0.25">
      <c r="A77" s="7">
        <v>22</v>
      </c>
      <c r="B77" s="6" t="s">
        <v>3</v>
      </c>
      <c r="C77" s="5" t="s">
        <v>2</v>
      </c>
    </row>
    <row r="78" spans="1:3" ht="13.5" thickBot="1" x14ac:dyDescent="0.25">
      <c r="A78" s="4">
        <v>23</v>
      </c>
      <c r="B78" s="3" t="s">
        <v>1</v>
      </c>
      <c r="C78" s="2" t="s">
        <v>0</v>
      </c>
    </row>
  </sheetData>
  <mergeCells count="30">
    <mergeCell ref="A15:A19"/>
    <mergeCell ref="B15:B19"/>
    <mergeCell ref="A21:A24"/>
    <mergeCell ref="B21:B24"/>
    <mergeCell ref="A2:A4"/>
    <mergeCell ref="B2:B4"/>
    <mergeCell ref="B5:B10"/>
    <mergeCell ref="A5:A10"/>
    <mergeCell ref="A12:A14"/>
    <mergeCell ref="B12:B14"/>
    <mergeCell ref="B27:B30"/>
    <mergeCell ref="A27:A30"/>
    <mergeCell ref="A34:A37"/>
    <mergeCell ref="B34:B37"/>
    <mergeCell ref="A38:A49"/>
    <mergeCell ref="B38:B49"/>
    <mergeCell ref="A50:A55"/>
    <mergeCell ref="B50:B55"/>
    <mergeCell ref="A56:A58"/>
    <mergeCell ref="B56:B58"/>
    <mergeCell ref="A59:A66"/>
    <mergeCell ref="B59:B66"/>
    <mergeCell ref="A75:A76"/>
    <mergeCell ref="B75:B76"/>
    <mergeCell ref="A67:A68"/>
    <mergeCell ref="B67:B68"/>
    <mergeCell ref="A69:A70"/>
    <mergeCell ref="B69:B70"/>
    <mergeCell ref="A71:A74"/>
    <mergeCell ref="B71:B74"/>
  </mergeCells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oblasti</vt:lpstr>
      <vt:lpstr>popis tras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Lucie</dc:creator>
  <cp:lastModifiedBy>Čížková Lucie</cp:lastModifiedBy>
  <dcterms:created xsi:type="dcterms:W3CDTF">2022-02-02T07:57:32Z</dcterms:created>
  <dcterms:modified xsi:type="dcterms:W3CDTF">2022-02-17T08:21:26Z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2022-02-09T15:24:00Z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72778e2d-ef73-4aeb-a2d2-092b852df12f</vt:lpwstr>
  </property>
  <property fmtid="{D5CDD505-2E9C-101B-9397-08002B2CF9AE}" pid="8" name="MSIP_Label_63ff9749-f68b-40ec-aa05-229831920469_ContentBits">
    <vt:lpwstr>2</vt:lpwstr>
  </property>
</Properties>
</file>