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brustik2336\Documents\CH_Dopisy\2022\web lokalnitopeniste\"/>
    </mc:Choice>
  </mc:AlternateContent>
  <xr:revisionPtr revIDLastSave="0" documentId="13_ncr:1_{50079545-88B3-41EA-8880-B2C0AFB79D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acovní" sheetId="1" state="hidden" r:id="rId1"/>
    <sheet name="výstup" sheetId="3" r:id="rId2"/>
  </sheets>
  <definedNames>
    <definedName name="_xlnm.Print_Area" localSheetId="1">výstup!$A$1:$D$45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I31" i="1" s="1"/>
  <c r="H14" i="1"/>
  <c r="G14" i="1"/>
  <c r="F14" i="1"/>
  <c r="E14" i="1"/>
  <c r="D14" i="1"/>
  <c r="C14" i="1"/>
  <c r="C31" i="1" s="1"/>
  <c r="C25" i="1" l="1"/>
  <c r="C24" i="1"/>
  <c r="C32" i="1"/>
  <c r="C18" i="1"/>
  <c r="K31" i="1"/>
  <c r="E38" i="1" l="1"/>
  <c r="E34" i="1"/>
  <c r="E37" i="1"/>
  <c r="E33" i="1"/>
  <c r="E36" i="1"/>
  <c r="E32" i="1"/>
  <c r="E39" i="1"/>
  <c r="E35" i="1"/>
  <c r="E31" i="1"/>
  <c r="F37" i="1"/>
  <c r="F33" i="1"/>
  <c r="F36" i="1"/>
  <c r="F32" i="1"/>
  <c r="F39" i="1"/>
  <c r="F35" i="1"/>
  <c r="F31" i="1"/>
  <c r="F38" i="1"/>
  <c r="F34" i="1"/>
  <c r="G36" i="1"/>
  <c r="G32" i="1"/>
  <c r="G39" i="1"/>
  <c r="G35" i="1"/>
  <c r="G31" i="1"/>
  <c r="G38" i="1"/>
  <c r="G34" i="1"/>
  <c r="G37" i="1"/>
  <c r="G33" i="1"/>
  <c r="H38" i="1"/>
  <c r="H34" i="1"/>
  <c r="H31" i="1"/>
  <c r="H37" i="1"/>
  <c r="H33" i="1"/>
  <c r="H36" i="1"/>
  <c r="H32" i="1"/>
  <c r="H39" i="1"/>
  <c r="H35" i="1"/>
  <c r="C39" i="1"/>
  <c r="C35" i="1"/>
  <c r="C38" i="1"/>
  <c r="C34" i="1"/>
  <c r="C37" i="1"/>
  <c r="C33" i="1"/>
  <c r="C36" i="1"/>
  <c r="D38" i="1" l="1"/>
  <c r="D37" i="1"/>
  <c r="D34" i="1"/>
  <c r="D31" i="1"/>
  <c r="D35" i="1"/>
  <c r="D32" i="1"/>
  <c r="D39" i="1"/>
  <c r="D36" i="1"/>
  <c r="D33" i="1"/>
  <c r="M34" i="1"/>
  <c r="M38" i="1"/>
  <c r="M33" i="1"/>
  <c r="M32" i="1"/>
  <c r="M35" i="1"/>
  <c r="M36" i="1" l="1"/>
  <c r="M39" i="1"/>
  <c r="M37" i="1"/>
  <c r="M31" i="1"/>
  <c r="N36" i="1"/>
  <c r="N32" i="1"/>
  <c r="N39" i="1"/>
  <c r="N35" i="1"/>
  <c r="N38" i="1"/>
  <c r="N34" i="1"/>
  <c r="N31" i="1"/>
  <c r="N37" i="1"/>
  <c r="N33" i="1"/>
  <c r="L38" i="1"/>
  <c r="L34" i="1"/>
  <c r="L37" i="1"/>
  <c r="L33" i="1"/>
  <c r="L36" i="1"/>
  <c r="L32" i="1"/>
  <c r="L39" i="1"/>
  <c r="L35" i="1"/>
  <c r="L31" i="1"/>
  <c r="O39" i="1"/>
  <c r="O35" i="1"/>
  <c r="O31" i="1"/>
  <c r="O38" i="1"/>
  <c r="O34" i="1"/>
  <c r="O37" i="1"/>
  <c r="O33" i="1"/>
  <c r="O36" i="1"/>
  <c r="O32" i="1"/>
  <c r="I37" i="1"/>
  <c r="I33" i="1"/>
  <c r="I34" i="1"/>
  <c r="I36" i="1"/>
  <c r="I32" i="1"/>
  <c r="I39" i="1"/>
  <c r="I35" i="1"/>
  <c r="I38" i="1"/>
  <c r="K39" i="1" l="1"/>
  <c r="D26" i="1" s="1"/>
  <c r="K35" i="1"/>
  <c r="K38" i="1"/>
  <c r="K34" i="1"/>
  <c r="K37" i="1"/>
  <c r="K33" i="1"/>
  <c r="K36" i="1"/>
  <c r="K32" i="1"/>
  <c r="J36" i="1"/>
  <c r="J32" i="1"/>
  <c r="J33" i="1"/>
  <c r="J39" i="1"/>
  <c r="J35" i="1"/>
  <c r="J31" i="1"/>
  <c r="D18" i="1" s="1"/>
  <c r="J38" i="1"/>
  <c r="J34" i="1"/>
  <c r="J37" i="1"/>
  <c r="C19" i="1"/>
  <c r="C23" i="1"/>
  <c r="C26" i="1"/>
  <c r="C22" i="1"/>
  <c r="C21" i="1"/>
  <c r="C20" i="1"/>
  <c r="D25" i="1" l="1"/>
  <c r="D21" i="1"/>
  <c r="D23" i="1"/>
  <c r="D22" i="1"/>
  <c r="D20" i="1"/>
  <c r="D19" i="1"/>
  <c r="D24" i="1"/>
</calcChain>
</file>

<file path=xl/sharedStrings.xml><?xml version="1.0" encoding="utf-8"?>
<sst xmlns="http://schemas.openxmlformats.org/spreadsheetml/2006/main" count="123" uniqueCount="65">
  <si>
    <t>TČ</t>
  </si>
  <si>
    <t>Prohořívací</t>
  </si>
  <si>
    <t>Odhořívací</t>
  </si>
  <si>
    <t>Automatické</t>
  </si>
  <si>
    <t>Zplyňovací</t>
  </si>
  <si>
    <t>Plynové</t>
  </si>
  <si>
    <t>Z/V</t>
  </si>
  <si>
    <t>Vzd/V</t>
  </si>
  <si>
    <t>HU</t>
  </si>
  <si>
    <t>CU</t>
  </si>
  <si>
    <t>BIO</t>
  </si>
  <si>
    <t>GAS</t>
  </si>
  <si>
    <t>TZL</t>
  </si>
  <si>
    <t>kg/rok</t>
  </si>
  <si>
    <t>PM10</t>
  </si>
  <si>
    <t>SO2</t>
  </si>
  <si>
    <t>NOx</t>
  </si>
  <si>
    <t>VOC</t>
  </si>
  <si>
    <t>B(a)P</t>
  </si>
  <si>
    <t>mg/rok</t>
  </si>
  <si>
    <t>CO2</t>
  </si>
  <si>
    <t>t/rok</t>
  </si>
  <si>
    <t>PM2.5</t>
  </si>
  <si>
    <t>EPS</t>
  </si>
  <si>
    <t xml:space="preserve">snížení emisí o </t>
  </si>
  <si>
    <t>jednotky</t>
  </si>
  <si>
    <t>počet</t>
  </si>
  <si>
    <t>znečišťující látka</t>
  </si>
  <si>
    <t>Suspendované částice PM10</t>
  </si>
  <si>
    <t>Suspendované částic PM2.5</t>
  </si>
  <si>
    <t>Oxidy dusíkuNOx</t>
  </si>
  <si>
    <t>Tuhé znečišťující látky TZL</t>
  </si>
  <si>
    <t>Oxid siřičitý SO2</t>
  </si>
  <si>
    <t>Těkavé organické látky VOC</t>
  </si>
  <si>
    <t>Benzo(a)pyren B(a)P</t>
  </si>
  <si>
    <t>Oxid uhličitý CO2</t>
  </si>
  <si>
    <t>Znečišťující látka</t>
  </si>
  <si>
    <t>KONTROLNÍ VÝPOČET</t>
  </si>
  <si>
    <t>Nahrazované kotle</t>
  </si>
  <si>
    <t>Nově instalované kotle a TČ</t>
  </si>
  <si>
    <t>výměna starého kotle za nový kotel nebo TČ</t>
  </si>
  <si>
    <t>starý prohořívací kotel na hnědé uhlí</t>
  </si>
  <si>
    <t>likvidace starého kotle</t>
  </si>
  <si>
    <t>instalace nového zařízení</t>
  </si>
  <si>
    <t>starý prohořívací kotel na černé uhlí</t>
  </si>
  <si>
    <t>starý prohořívací kotel na biomasu</t>
  </si>
  <si>
    <t>starý odhořívací kotel na biomasu</t>
  </si>
  <si>
    <t>starý odhořívací kotel na hnědé uhlí</t>
  </si>
  <si>
    <t>starý odhořívací kotel na černé uhlí</t>
  </si>
  <si>
    <t>automatický kotel na hnědé uhlí</t>
  </si>
  <si>
    <t>automatický kotel na černé uhlí</t>
  </si>
  <si>
    <t>automatický kotel na biomasu</t>
  </si>
  <si>
    <t>zplyňovací kotel na biomasu</t>
  </si>
  <si>
    <t>plynový kondenzační kotel</t>
  </si>
  <si>
    <t>tepelná čerpadlo Země/Voda</t>
  </si>
  <si>
    <t>tepelná čerpadlo Vzduch/Voda</t>
  </si>
  <si>
    <t>Vyplň počet starých kotlů, které zlikviduješ</t>
  </si>
  <si>
    <t>Vyplň počet nových tepelných zařízení, které instaluješ</t>
  </si>
  <si>
    <r>
      <t>Oxid siřičitý SO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</si>
  <si>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Oxid uhličitý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</si>
  <si>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Suspendované částice frakce pod 10 mikrometrů PM</t>
    </r>
    <r>
      <rPr>
        <vertAlign val="subscript"/>
        <sz val="11"/>
        <color theme="1"/>
        <rFont val="Calibri"/>
        <family val="2"/>
        <charset val="238"/>
        <scheme val="minor"/>
      </rPr>
      <t>10</t>
    </r>
  </si>
  <si>
    <r>
      <t>Suspendované částic frakce pod 2,5 mikrometrů PM</t>
    </r>
    <r>
      <rPr>
        <vertAlign val="subscript"/>
        <sz val="11"/>
        <color theme="1"/>
        <rFont val="Calibri"/>
        <family val="2"/>
        <charset val="238"/>
        <scheme val="minor"/>
      </rPr>
      <t>2.5</t>
    </r>
  </si>
  <si>
    <r>
      <t>Oxidy dusíku NO</t>
    </r>
    <r>
      <rPr>
        <vertAlign val="subscript"/>
        <sz val="11"/>
        <color theme="1"/>
        <rFont val="Calibri"/>
        <family val="2"/>
        <charset val="238"/>
        <scheme val="minor"/>
      </rPr>
      <t>X</t>
    </r>
  </si>
  <si>
    <r>
      <t>Prekurzory suspendovaných částic EPS</t>
    </r>
    <r>
      <rPr>
        <vertAlign val="subscript"/>
        <sz val="11"/>
        <color theme="1"/>
        <rFont val="Calibri"/>
        <family val="2"/>
        <charset val="238"/>
        <scheme val="minor"/>
      </rPr>
      <t>PM2,5</t>
    </r>
  </si>
  <si>
    <t>Orientační výpočet ukazuje o kolik se sníží jednotlivé znečišťující látky (škodliviny) vypouštěné do ovzduší ze starého kotle na tuhá paliva vyměněného za nový nízkoemisní zdroj tepla v rodinném domě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</si>
</sst>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Font="1" applyBorder="1"/>
    <xf numFmtId="0" fontId="1" fillId="0" borderId="8" xfId="0" applyFont="1" applyBorder="1"/>
    <xf numFmtId="3" fontId="0" fillId="0" borderId="8" xfId="0" applyNumberFormat="1" applyBorder="1"/>
    <xf numFmtId="3" fontId="0" fillId="0" borderId="9" xfId="0" applyNumberFormat="1" applyBorder="1"/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/>
  </cellXfs>
  <cellStyles count="1">
    <cellStyle name="Normální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Orientační výpočet snížených emisí realizovaných výměnou starého kotle za nové zařízení na výrobu tepla v rodinném domě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pracovní!$A$18:$A$26</c15:sqref>
                  </c15:fullRef>
                </c:ext>
              </c:extLst>
              <c:f>(pracovní!$A$18:$A$24,pracovní!$A$26)</c:f>
              <c:strCache>
                <c:ptCount val="8"/>
                <c:pt idx="0">
                  <c:v>Tuhé znečišťující látky TZL</c:v>
                </c:pt>
                <c:pt idx="1">
                  <c:v>Suspendované částice frakce pod 10 mikrometrů PM10</c:v>
                </c:pt>
                <c:pt idx="2">
                  <c:v>Suspendované částic frakce pod 2,5 mikrometrů PM2.5</c:v>
                </c:pt>
                <c:pt idx="3">
                  <c:v>Oxid siřičitý SO2</c:v>
                </c:pt>
                <c:pt idx="4">
                  <c:v>Oxidy dusíku NOX</c:v>
                </c:pt>
                <c:pt idx="5">
                  <c:v>Těkavé organické látky VOC</c:v>
                </c:pt>
                <c:pt idx="6">
                  <c:v>Benzo(a)pyren B(a)P</c:v>
                </c:pt>
                <c:pt idx="7">
                  <c:v>Prekurzory suspendovaných částic EPSPM2,5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pracovní!$C$18:$C$26</c15:sqref>
                  </c15:fullRef>
                </c:ext>
              </c:extLst>
              <c:f>(pracovní!$C$18:$C$24,pracovní!$C$26)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6-477C-A075-467B18C2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9754384"/>
        <c:axId val="839758960"/>
        <c:axId val="0"/>
      </c:bar3DChart>
      <c:catAx>
        <c:axId val="83975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 znečišťující látky - škodliviny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39758960"/>
        <c:crosses val="autoZero"/>
        <c:auto val="1"/>
        <c:lblAlgn val="ctr"/>
        <c:lblOffset val="100"/>
        <c:noMultiLvlLbl val="0"/>
      </c:catAx>
      <c:valAx>
        <c:axId val="8397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kilogramech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3975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14287</xdr:rowOff>
    </xdr:from>
    <xdr:to>
      <xdr:col>3</xdr:col>
      <xdr:colOff>1190625</xdr:colOff>
      <xdr:row>44</xdr:row>
      <xdr:rowOff>180975</xdr:rowOff>
    </xdr:to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FB1E5AF2-8193-6864-8A0D-9B204984F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" displayName="Tabulka1" ref="A17:D26" totalsRowShown="0">
  <autoFilter ref="A17:D26" xr:uid="{00000000-0009-0000-0100-000001000000}"/>
  <tableColumns count="4">
    <tableColumn id="1" xr3:uid="{00000000-0010-0000-0100-000001000000}" name="znečišťující látka"/>
    <tableColumn id="2" xr3:uid="{00000000-0010-0000-0100-000002000000}" name="jednotky"/>
    <tableColumn id="3" xr3:uid="{00000000-0010-0000-0100-000003000000}" name="snížení emisí o "/>
    <tableColumn id="4" xr3:uid="{00000000-0010-0000-0100-000004000000}" name="KONTROLNÍ VÝPOČET" dataDxfId="2">
      <calculatedColumnFormula>(C31+D31+E31+F31+G31+H31)-(I31+J31+K31+L31+M31+N31+O31)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A26477-AB84-4344-B42F-7767279C1C97}" name="Tabulka2" displayName="Tabulka2" ref="A3:B9" totalsRowShown="0" headerRowDxfId="4" dataDxfId="5">
  <tableColumns count="2">
    <tableColumn id="1" xr3:uid="{3AF94BFF-9DCE-4E87-AEE8-E8A8E8A51963}" name="likvidace starého kotle" dataDxfId="6"/>
    <tableColumn id="2" xr3:uid="{C63CAD8B-0902-458F-B7F4-9965BCE47621}" name="počet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A07AA3-AA4D-4DD8-B516-35E029A3B09F}" name="Tabulka3" displayName="Tabulka3" ref="C3:D10" totalsRowShown="0">
  <tableColumns count="2">
    <tableColumn id="1" xr3:uid="{FAACDC4A-4E91-4180-B4B2-72CDEF169FB0}" name="instalace nového zařízení" dataDxfId="0"/>
    <tableColumn id="2" xr3:uid="{50DE5F14-2931-4A4D-AEB9-84D04EDC1007}" name="počet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workbookViewId="0">
      <selection activeCell="E21" sqref="E21"/>
    </sheetView>
  </sheetViews>
  <sheetFormatPr defaultRowHeight="15" x14ac:dyDescent="0.25"/>
  <cols>
    <col min="1" max="1" width="49.85546875" customWidth="1"/>
    <col min="2" max="2" width="14.7109375" customWidth="1"/>
    <col min="3" max="4" width="11.42578125" customWidth="1"/>
    <col min="5" max="5" width="12.28515625" customWidth="1"/>
    <col min="6" max="6" width="13.28515625" customWidth="1"/>
    <col min="7" max="7" width="11.28515625" customWidth="1"/>
    <col min="8" max="8" width="10.7109375" customWidth="1"/>
    <col min="9" max="10" width="10.85546875" customWidth="1"/>
    <col min="11" max="11" width="11.28515625" customWidth="1"/>
    <col min="12" max="12" width="12.28515625" customWidth="1"/>
    <col min="13" max="13" width="12" customWidth="1"/>
    <col min="14" max="14" width="11" customWidth="1"/>
    <col min="15" max="15" width="10.85546875" customWidth="1"/>
    <col min="16" max="16" width="14.7109375" customWidth="1"/>
  </cols>
  <sheetData>
    <row r="1" spans="1:17" x14ac:dyDescent="0.25">
      <c r="C1" s="23" t="s">
        <v>38</v>
      </c>
      <c r="D1" s="23"/>
      <c r="E1" s="23"/>
      <c r="F1" s="23"/>
      <c r="G1" s="23"/>
      <c r="H1" s="23"/>
      <c r="I1" s="23" t="s">
        <v>39</v>
      </c>
      <c r="J1" s="23"/>
      <c r="K1" s="23"/>
      <c r="L1" s="23"/>
      <c r="M1" s="23"/>
      <c r="N1" s="23"/>
      <c r="O1" s="23"/>
    </row>
    <row r="2" spans="1:17" x14ac:dyDescent="0.25">
      <c r="A2" s="1" t="s">
        <v>36</v>
      </c>
      <c r="B2" s="1" t="s">
        <v>25</v>
      </c>
      <c r="C2" s="23" t="s">
        <v>1</v>
      </c>
      <c r="D2" s="23"/>
      <c r="E2" s="23"/>
      <c r="F2" s="23" t="s">
        <v>2</v>
      </c>
      <c r="G2" s="23"/>
      <c r="H2" s="23"/>
      <c r="I2" s="23" t="s">
        <v>3</v>
      </c>
      <c r="J2" s="23"/>
      <c r="K2" s="23"/>
      <c r="L2" s="5" t="s">
        <v>4</v>
      </c>
      <c r="M2" s="5" t="s">
        <v>5</v>
      </c>
      <c r="N2" s="23" t="s">
        <v>0</v>
      </c>
      <c r="O2" s="23"/>
    </row>
    <row r="3" spans="1:17" x14ac:dyDescent="0.25"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  <c r="I3" s="1" t="s">
        <v>8</v>
      </c>
      <c r="J3" s="1" t="s">
        <v>9</v>
      </c>
      <c r="K3" s="1" t="s">
        <v>10</v>
      </c>
      <c r="L3" s="1" t="s">
        <v>10</v>
      </c>
      <c r="M3" s="1" t="s">
        <v>11</v>
      </c>
      <c r="N3" s="1" t="s">
        <v>6</v>
      </c>
      <c r="O3" s="1" t="s">
        <v>7</v>
      </c>
    </row>
    <row r="4" spans="1:17" x14ac:dyDescent="0.25">
      <c r="A4" s="1" t="s">
        <v>12</v>
      </c>
      <c r="B4" s="1" t="s">
        <v>13</v>
      </c>
      <c r="C4">
        <v>177</v>
      </c>
      <c r="D4">
        <v>25</v>
      </c>
      <c r="E4">
        <v>9.3000000000000007</v>
      </c>
      <c r="F4">
        <v>23</v>
      </c>
      <c r="G4">
        <v>22</v>
      </c>
      <c r="H4">
        <v>8.9</v>
      </c>
      <c r="I4">
        <v>2.7</v>
      </c>
      <c r="J4">
        <v>3.5</v>
      </c>
      <c r="K4">
        <v>4</v>
      </c>
      <c r="L4">
        <v>2.5</v>
      </c>
      <c r="M4">
        <v>2.5999999999999999E-2</v>
      </c>
      <c r="N4">
        <v>0.19</v>
      </c>
      <c r="O4">
        <v>0.27</v>
      </c>
    </row>
    <row r="5" spans="1:17" x14ac:dyDescent="0.25">
      <c r="A5" s="1" t="s">
        <v>14</v>
      </c>
      <c r="B5" s="1" t="s">
        <v>13</v>
      </c>
      <c r="C5">
        <v>173</v>
      </c>
      <c r="D5">
        <v>25</v>
      </c>
      <c r="E5">
        <v>9.1</v>
      </c>
      <c r="F5">
        <v>22</v>
      </c>
      <c r="G5">
        <v>21</v>
      </c>
      <c r="H5">
        <v>8.6999999999999993</v>
      </c>
      <c r="I5">
        <v>2.2999999999999998</v>
      </c>
      <c r="J5">
        <v>2.9</v>
      </c>
      <c r="K5">
        <v>3.4</v>
      </c>
      <c r="L5">
        <v>2.4</v>
      </c>
      <c r="M5">
        <v>2.5999999999999999E-2</v>
      </c>
      <c r="N5">
        <v>0.16</v>
      </c>
      <c r="O5">
        <v>0.23</v>
      </c>
    </row>
    <row r="6" spans="1:17" x14ac:dyDescent="0.25">
      <c r="A6" s="1" t="s">
        <v>22</v>
      </c>
      <c r="B6" s="1" t="s">
        <v>13</v>
      </c>
      <c r="C6">
        <v>166</v>
      </c>
      <c r="D6">
        <v>24</v>
      </c>
      <c r="E6">
        <v>8.8000000000000007</v>
      </c>
      <c r="F6">
        <v>22</v>
      </c>
      <c r="G6">
        <v>21</v>
      </c>
      <c r="H6">
        <v>8.5</v>
      </c>
      <c r="I6">
        <v>1.9</v>
      </c>
      <c r="J6">
        <v>2.4</v>
      </c>
      <c r="K6">
        <v>2.8</v>
      </c>
      <c r="L6">
        <v>1.9</v>
      </c>
      <c r="M6">
        <v>2.5999999999999999E-2</v>
      </c>
      <c r="N6">
        <v>0.11</v>
      </c>
      <c r="O6">
        <v>0.16</v>
      </c>
    </row>
    <row r="7" spans="1:17" x14ac:dyDescent="0.25">
      <c r="A7" s="1" t="s">
        <v>15</v>
      </c>
      <c r="B7" s="1" t="s">
        <v>13</v>
      </c>
      <c r="C7">
        <v>45</v>
      </c>
      <c r="D7">
        <v>19</v>
      </c>
      <c r="E7">
        <v>0</v>
      </c>
      <c r="F7">
        <v>45</v>
      </c>
      <c r="G7">
        <v>19</v>
      </c>
      <c r="H7">
        <v>0</v>
      </c>
      <c r="I7">
        <v>31.5</v>
      </c>
      <c r="J7">
        <v>13.4</v>
      </c>
      <c r="K7">
        <v>0</v>
      </c>
      <c r="L7">
        <v>0</v>
      </c>
      <c r="M7">
        <v>2.5999999999999999E-2</v>
      </c>
      <c r="N7">
        <v>4.3499999999999996</v>
      </c>
      <c r="O7">
        <v>6.25</v>
      </c>
    </row>
    <row r="8" spans="1:17" x14ac:dyDescent="0.25">
      <c r="A8" s="1" t="s">
        <v>16</v>
      </c>
      <c r="B8" s="1" t="s">
        <v>13</v>
      </c>
      <c r="C8">
        <v>6.4</v>
      </c>
      <c r="D8">
        <v>13</v>
      </c>
      <c r="E8">
        <v>6.1</v>
      </c>
      <c r="F8">
        <v>8.5</v>
      </c>
      <c r="G8">
        <v>13</v>
      </c>
      <c r="H8">
        <v>6.3</v>
      </c>
      <c r="I8">
        <v>12.9</v>
      </c>
      <c r="J8">
        <v>14.9</v>
      </c>
      <c r="K8">
        <v>10.5</v>
      </c>
      <c r="L8">
        <v>5.7</v>
      </c>
      <c r="M8">
        <v>3.661</v>
      </c>
      <c r="N8">
        <v>2.94</v>
      </c>
      <c r="O8">
        <v>4.22</v>
      </c>
    </row>
    <row r="9" spans="1:17" x14ac:dyDescent="0.25">
      <c r="A9" s="1" t="s">
        <v>17</v>
      </c>
      <c r="B9" s="1" t="s">
        <v>13</v>
      </c>
      <c r="C9">
        <v>267</v>
      </c>
      <c r="D9">
        <v>44</v>
      </c>
      <c r="E9">
        <v>84</v>
      </c>
      <c r="F9">
        <v>9.1999999999999993</v>
      </c>
      <c r="G9">
        <v>65</v>
      </c>
      <c r="H9">
        <v>77</v>
      </c>
      <c r="I9">
        <v>0.9</v>
      </c>
      <c r="J9">
        <v>0.5</v>
      </c>
      <c r="K9">
        <v>4</v>
      </c>
      <c r="L9">
        <v>10.1</v>
      </c>
      <c r="M9">
        <v>0.52300000000000002</v>
      </c>
      <c r="N9">
        <v>0.01</v>
      </c>
      <c r="O9">
        <v>0.02</v>
      </c>
    </row>
    <row r="10" spans="1:17" x14ac:dyDescent="0.25">
      <c r="A10" s="1" t="s">
        <v>18</v>
      </c>
      <c r="B10" s="1" t="s">
        <v>19</v>
      </c>
      <c r="C10">
        <v>64134</v>
      </c>
      <c r="D10">
        <v>23646</v>
      </c>
      <c r="E10">
        <v>12896</v>
      </c>
      <c r="F10">
        <v>13014.1</v>
      </c>
      <c r="G10">
        <v>19812</v>
      </c>
      <c r="H10">
        <v>6388.2</v>
      </c>
      <c r="I10">
        <v>5.5</v>
      </c>
      <c r="J10">
        <v>15.3</v>
      </c>
      <c r="K10">
        <v>122</v>
      </c>
      <c r="L10">
        <v>873.8</v>
      </c>
      <c r="M10">
        <v>2.9000000000000001E-2</v>
      </c>
      <c r="N10">
        <v>0</v>
      </c>
      <c r="O10">
        <v>0</v>
      </c>
    </row>
    <row r="11" spans="1:17" x14ac:dyDescent="0.25">
      <c r="A11" s="1" t="s">
        <v>20</v>
      </c>
      <c r="B11" s="1" t="s">
        <v>21</v>
      </c>
      <c r="C11">
        <v>8.7200000000000006</v>
      </c>
      <c r="D11">
        <v>8.1199999999999992</v>
      </c>
      <c r="E11">
        <v>0</v>
      </c>
      <c r="F11">
        <v>8.7200000000000006</v>
      </c>
      <c r="G11">
        <v>8.1199999999999992</v>
      </c>
      <c r="H11">
        <v>0</v>
      </c>
      <c r="I11">
        <v>6.15</v>
      </c>
      <c r="J11">
        <v>5.73</v>
      </c>
      <c r="K11">
        <v>0</v>
      </c>
      <c r="L11">
        <v>0</v>
      </c>
      <c r="M11">
        <v>2.89</v>
      </c>
      <c r="N11">
        <v>2.5299999999999998</v>
      </c>
      <c r="O11">
        <v>3.63</v>
      </c>
    </row>
    <row r="12" spans="1:17" x14ac:dyDescent="0.25">
      <c r="A12" s="1" t="s">
        <v>23</v>
      </c>
      <c r="B12" s="1" t="s">
        <v>13</v>
      </c>
      <c r="C12">
        <v>16.11</v>
      </c>
      <c r="D12">
        <v>6.93</v>
      </c>
      <c r="E12">
        <v>1.1599999999999999</v>
      </c>
      <c r="F12">
        <v>13.93</v>
      </c>
      <c r="G12">
        <v>7.09</v>
      </c>
      <c r="H12">
        <v>1.1200000000000001</v>
      </c>
      <c r="I12">
        <v>10.24</v>
      </c>
      <c r="J12">
        <v>5</v>
      </c>
      <c r="K12">
        <v>0.74</v>
      </c>
      <c r="L12">
        <v>0.47</v>
      </c>
      <c r="M12">
        <v>0.26</v>
      </c>
      <c r="N12">
        <v>1.49</v>
      </c>
      <c r="O12">
        <v>2.14</v>
      </c>
    </row>
    <row r="14" spans="1:17" ht="30" x14ac:dyDescent="0.25">
      <c r="A14" s="24" t="s">
        <v>40</v>
      </c>
      <c r="B14" s="20"/>
      <c r="C14" s="25">
        <f>výstup!B4</f>
        <v>0</v>
      </c>
      <c r="D14" s="25">
        <f>výstup!B5</f>
        <v>0</v>
      </c>
      <c r="E14" s="25">
        <f>výstup!B6</f>
        <v>0</v>
      </c>
      <c r="F14" s="25">
        <f>výstup!B7</f>
        <v>0</v>
      </c>
      <c r="G14" s="25">
        <f>výstup!B8</f>
        <v>0</v>
      </c>
      <c r="H14" s="25">
        <f>výstup!B9</f>
        <v>0</v>
      </c>
      <c r="I14" s="25">
        <f>výstup!D4</f>
        <v>0</v>
      </c>
      <c r="J14" s="25">
        <f>výstup!D5</f>
        <v>0</v>
      </c>
      <c r="K14" s="25">
        <f>výstup!D6</f>
        <v>0</v>
      </c>
      <c r="L14" s="25">
        <f>výstup!D7</f>
        <v>0</v>
      </c>
      <c r="M14" s="25">
        <f>výstup!D8</f>
        <v>0</v>
      </c>
      <c r="N14" s="25">
        <f>výstup!D9</f>
        <v>0</v>
      </c>
      <c r="O14" s="25">
        <f>výstup!D10</f>
        <v>0</v>
      </c>
      <c r="P14" s="2"/>
      <c r="Q14" s="4"/>
    </row>
    <row r="15" spans="1:17" x14ac:dyDescent="0.25">
      <c r="A15" s="3"/>
    </row>
    <row r="17" spans="1:15" x14ac:dyDescent="0.25">
      <c r="A17" t="s">
        <v>27</v>
      </c>
      <c r="B17" t="s">
        <v>25</v>
      </c>
      <c r="C17" t="s">
        <v>24</v>
      </c>
      <c r="D17" t="s">
        <v>37</v>
      </c>
    </row>
    <row r="18" spans="1:15" x14ac:dyDescent="0.25">
      <c r="A18" t="s">
        <v>31</v>
      </c>
      <c r="B18" t="s">
        <v>13</v>
      </c>
      <c r="C18" s="2">
        <f>(C14*C4+D14*D4+E14*E4+F14*F4+G14*G4+H14*H4)-(I14*I4+J14*J4+K14*K4+L14*L4+M14*M4+N14*N4+O14*O4)</f>
        <v>0</v>
      </c>
      <c r="D18" s="2">
        <f t="shared" ref="D18:D26" si="0">(C31+D31+E31+F31+G31+H31)-(I31+J31+K31+L31+M31+N31+O31)</f>
        <v>0</v>
      </c>
    </row>
    <row r="19" spans="1:15" ht="18" x14ac:dyDescent="0.35">
      <c r="A19" t="s">
        <v>60</v>
      </c>
      <c r="B19" t="s">
        <v>13</v>
      </c>
      <c r="C19" s="2">
        <f>(C14*C5+D14*D5+E14*E5+F14*F5+G14*G5+H14*H5)-(I14*I5+J14*J5+K14*K5+L14*L5+M14*M5+N14*N5+O14*O5)</f>
        <v>0</v>
      </c>
      <c r="D19" s="2">
        <f t="shared" si="0"/>
        <v>0</v>
      </c>
    </row>
    <row r="20" spans="1:15" ht="18" x14ac:dyDescent="0.35">
      <c r="A20" t="s">
        <v>61</v>
      </c>
      <c r="B20" t="s">
        <v>13</v>
      </c>
      <c r="C20" s="2">
        <f>(C14*C6+D14*D6+E14*E6+F14*F6+G14*G6+H14*H6)-(I14*I6+J14*J6+K14*K6+L14*L6+M14*M6+N14*N6+O14*O6)</f>
        <v>0</v>
      </c>
      <c r="D20" s="2">
        <f t="shared" si="0"/>
        <v>0</v>
      </c>
    </row>
    <row r="21" spans="1:15" ht="18" x14ac:dyDescent="0.35">
      <c r="A21" t="s">
        <v>58</v>
      </c>
      <c r="B21" t="s">
        <v>13</v>
      </c>
      <c r="C21" s="2">
        <f>(C14*C7+D14*D7+E14*E7+F14*F7+G14*G7+H14*H7)-(I14*I7+J14*J7+K14*K7+L14*L7+M14*M7+N14*N7+O14*O7)</f>
        <v>0</v>
      </c>
      <c r="D21" s="2">
        <f t="shared" si="0"/>
        <v>0</v>
      </c>
    </row>
    <row r="22" spans="1:15" ht="18" x14ac:dyDescent="0.35">
      <c r="A22" t="s">
        <v>62</v>
      </c>
      <c r="B22" t="s">
        <v>13</v>
      </c>
      <c r="C22" s="2">
        <f>(C14*C8+D14*D8+E14*E8+F14*F8+G14*G8+H14*H8)-(I14*I8+J14*J8+K14*K8+L14*L8+M14*M8+N14*N8+O14*O8)</f>
        <v>0</v>
      </c>
      <c r="D22" s="2">
        <f t="shared" si="0"/>
        <v>0</v>
      </c>
    </row>
    <row r="23" spans="1:15" x14ac:dyDescent="0.25">
      <c r="A23" t="s">
        <v>33</v>
      </c>
      <c r="B23" t="s">
        <v>13</v>
      </c>
      <c r="C23" s="2">
        <f>(C14*C9+D14*D9+E14*E9+F14*F9+G14*G9+H14*H9)-(I14*I9+J14*J9+K14*K9+L14*L9+M14*M9+N14*N9+O14*O9)</f>
        <v>0</v>
      </c>
      <c r="D23" s="2">
        <f t="shared" si="0"/>
        <v>0</v>
      </c>
    </row>
    <row r="24" spans="1:15" x14ac:dyDescent="0.25">
      <c r="A24" t="s">
        <v>34</v>
      </c>
      <c r="B24" t="s">
        <v>13</v>
      </c>
      <c r="C24" s="2">
        <f>((C14*C10+D14*D10+E14*E10+F14*F10+G14*G10+H14*H10)-(I14*I10+J14*J10+K14*K10+L14*L10+M14*M10+N14*N10+O14*O10))*0.000001</f>
        <v>0</v>
      </c>
      <c r="D24" s="2">
        <f>((C37+D37+E37+F37+G37+H37)-(I37+J37+K37+L37+M37+N37+O37))*0.000001</f>
        <v>0</v>
      </c>
    </row>
    <row r="25" spans="1:15" ht="18" x14ac:dyDescent="0.35">
      <c r="A25" t="s">
        <v>59</v>
      </c>
      <c r="B25" t="s">
        <v>21</v>
      </c>
      <c r="C25" s="2">
        <f>(C14*C11+D14*D11+E14*E11+F14*F11+G14*G11+H14*H11)-(I14*I11+J14*J11+K14*K11+L14*L11+M14*M11+N14*N11+O14*O11)</f>
        <v>0</v>
      </c>
      <c r="D25" s="2">
        <f t="shared" si="0"/>
        <v>0</v>
      </c>
    </row>
    <row r="26" spans="1:15" ht="18" x14ac:dyDescent="0.35">
      <c r="A26" t="s">
        <v>63</v>
      </c>
      <c r="B26" t="s">
        <v>13</v>
      </c>
      <c r="C26" s="2">
        <f>(C14*C12+D14*D12+E14*E12+F14*F12+G14*G12+H14*H12)-(I14*I12+J14*J12+K14*K12+L14*L12+M14*M12+N14*N12+O14*O12)</f>
        <v>0</v>
      </c>
      <c r="D26" s="2">
        <f t="shared" si="0"/>
        <v>0</v>
      </c>
    </row>
    <row r="28" spans="1:15" ht="15.75" thickBot="1" x14ac:dyDescent="0.3"/>
    <row r="29" spans="1:15" x14ac:dyDescent="0.25">
      <c r="A29" s="6" t="s">
        <v>36</v>
      </c>
      <c r="B29" s="7" t="s">
        <v>25</v>
      </c>
      <c r="C29" s="21" t="s">
        <v>1</v>
      </c>
      <c r="D29" s="21"/>
      <c r="E29" s="21"/>
      <c r="F29" s="21" t="s">
        <v>2</v>
      </c>
      <c r="G29" s="21"/>
      <c r="H29" s="21"/>
      <c r="I29" s="21" t="s">
        <v>3</v>
      </c>
      <c r="J29" s="21"/>
      <c r="K29" s="21"/>
      <c r="L29" s="8" t="s">
        <v>4</v>
      </c>
      <c r="M29" s="8" t="s">
        <v>5</v>
      </c>
      <c r="N29" s="21" t="s">
        <v>0</v>
      </c>
      <c r="O29" s="22"/>
    </row>
    <row r="30" spans="1:15" x14ac:dyDescent="0.25">
      <c r="A30" s="9"/>
      <c r="B30" s="10"/>
      <c r="C30" s="11" t="s">
        <v>8</v>
      </c>
      <c r="D30" s="11" t="s">
        <v>9</v>
      </c>
      <c r="E30" s="11" t="s">
        <v>10</v>
      </c>
      <c r="F30" s="11" t="s">
        <v>8</v>
      </c>
      <c r="G30" s="11" t="s">
        <v>9</v>
      </c>
      <c r="H30" s="11" t="s">
        <v>10</v>
      </c>
      <c r="I30" s="11" t="s">
        <v>8</v>
      </c>
      <c r="J30" s="11" t="s">
        <v>9</v>
      </c>
      <c r="K30" s="11" t="s">
        <v>10</v>
      </c>
      <c r="L30" s="11" t="s">
        <v>10</v>
      </c>
      <c r="M30" s="11" t="s">
        <v>11</v>
      </c>
      <c r="N30" s="11" t="s">
        <v>6</v>
      </c>
      <c r="O30" s="12" t="s">
        <v>7</v>
      </c>
    </row>
    <row r="31" spans="1:15" x14ac:dyDescent="0.25">
      <c r="A31" s="13" t="s">
        <v>31</v>
      </c>
      <c r="B31" s="11" t="s">
        <v>13</v>
      </c>
      <c r="C31" s="14">
        <f>C14*C4</f>
        <v>0</v>
      </c>
      <c r="D31" s="14">
        <f>D14*D4</f>
        <v>0</v>
      </c>
      <c r="E31" s="14">
        <f t="shared" ref="E31:H31" si="1">E14*E4</f>
        <v>0</v>
      </c>
      <c r="F31" s="14">
        <f t="shared" si="1"/>
        <v>0</v>
      </c>
      <c r="G31" s="14">
        <f t="shared" si="1"/>
        <v>0</v>
      </c>
      <c r="H31" s="14">
        <f t="shared" si="1"/>
        <v>0</v>
      </c>
      <c r="I31" s="14">
        <f>I4*I14</f>
        <v>0</v>
      </c>
      <c r="J31" s="14">
        <f t="shared" ref="J31:O31" si="2">J4*J14</f>
        <v>0</v>
      </c>
      <c r="K31" s="14">
        <f>K4*K14</f>
        <v>0</v>
      </c>
      <c r="L31" s="14">
        <f t="shared" si="2"/>
        <v>0</v>
      </c>
      <c r="M31" s="14">
        <f t="shared" si="2"/>
        <v>0</v>
      </c>
      <c r="N31" s="14">
        <f t="shared" si="2"/>
        <v>0</v>
      </c>
      <c r="O31" s="15">
        <f t="shared" si="2"/>
        <v>0</v>
      </c>
    </row>
    <row r="32" spans="1:15" x14ac:dyDescent="0.25">
      <c r="A32" s="13" t="s">
        <v>28</v>
      </c>
      <c r="B32" s="11" t="s">
        <v>13</v>
      </c>
      <c r="C32" s="14">
        <f>C14*C5</f>
        <v>0</v>
      </c>
      <c r="D32" s="14">
        <f t="shared" ref="D32:H32" si="3">D14*D5</f>
        <v>0</v>
      </c>
      <c r="E32" s="14">
        <f t="shared" si="3"/>
        <v>0</v>
      </c>
      <c r="F32" s="14">
        <f t="shared" si="3"/>
        <v>0</v>
      </c>
      <c r="G32" s="14">
        <f t="shared" si="3"/>
        <v>0</v>
      </c>
      <c r="H32" s="14">
        <f t="shared" si="3"/>
        <v>0</v>
      </c>
      <c r="I32" s="14">
        <f t="shared" ref="I32:O32" si="4">I5*I14</f>
        <v>0</v>
      </c>
      <c r="J32" s="14">
        <f t="shared" si="4"/>
        <v>0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5">
        <f t="shared" si="4"/>
        <v>0</v>
      </c>
    </row>
    <row r="33" spans="1:15" x14ac:dyDescent="0.25">
      <c r="A33" s="13" t="s">
        <v>29</v>
      </c>
      <c r="B33" s="11" t="s">
        <v>13</v>
      </c>
      <c r="C33" s="14">
        <f t="shared" ref="C33:H33" si="5">C14*C6</f>
        <v>0</v>
      </c>
      <c r="D33" s="14">
        <f t="shared" si="5"/>
        <v>0</v>
      </c>
      <c r="E33" s="14">
        <f t="shared" si="5"/>
        <v>0</v>
      </c>
      <c r="F33" s="14">
        <f t="shared" si="5"/>
        <v>0</v>
      </c>
      <c r="G33" s="14">
        <f t="shared" si="5"/>
        <v>0</v>
      </c>
      <c r="H33" s="14">
        <f t="shared" si="5"/>
        <v>0</v>
      </c>
      <c r="I33" s="14">
        <f t="shared" ref="I33:O33" si="6">I6*I14</f>
        <v>0</v>
      </c>
      <c r="J33" s="14">
        <f t="shared" si="6"/>
        <v>0</v>
      </c>
      <c r="K33" s="14">
        <f t="shared" si="6"/>
        <v>0</v>
      </c>
      <c r="L33" s="14">
        <f t="shared" si="6"/>
        <v>0</v>
      </c>
      <c r="M33" s="14">
        <f t="shared" si="6"/>
        <v>0</v>
      </c>
      <c r="N33" s="14">
        <f t="shared" si="6"/>
        <v>0</v>
      </c>
      <c r="O33" s="15">
        <f t="shared" si="6"/>
        <v>0</v>
      </c>
    </row>
    <row r="34" spans="1:15" x14ac:dyDescent="0.25">
      <c r="A34" s="13" t="s">
        <v>32</v>
      </c>
      <c r="B34" s="11" t="s">
        <v>13</v>
      </c>
      <c r="C34" s="14">
        <f t="shared" ref="C34:H34" si="7">C14*C7</f>
        <v>0</v>
      </c>
      <c r="D34" s="14">
        <f t="shared" si="7"/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  <c r="H34" s="14">
        <f t="shared" si="7"/>
        <v>0</v>
      </c>
      <c r="I34" s="14">
        <f t="shared" ref="I34:O34" si="8">I7*I14</f>
        <v>0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 t="shared" si="8"/>
        <v>0</v>
      </c>
      <c r="O34" s="15">
        <f t="shared" si="8"/>
        <v>0</v>
      </c>
    </row>
    <row r="35" spans="1:15" x14ac:dyDescent="0.25">
      <c r="A35" s="13" t="s">
        <v>30</v>
      </c>
      <c r="B35" s="11" t="s">
        <v>13</v>
      </c>
      <c r="C35" s="14">
        <f t="shared" ref="C35:H35" si="9">C14*C8</f>
        <v>0</v>
      </c>
      <c r="D35" s="14">
        <f t="shared" si="9"/>
        <v>0</v>
      </c>
      <c r="E35" s="14">
        <f t="shared" si="9"/>
        <v>0</v>
      </c>
      <c r="F35" s="14">
        <f t="shared" si="9"/>
        <v>0</v>
      </c>
      <c r="G35" s="14">
        <f t="shared" si="9"/>
        <v>0</v>
      </c>
      <c r="H35" s="14">
        <f t="shared" si="9"/>
        <v>0</v>
      </c>
      <c r="I35" s="14">
        <f t="shared" ref="I35:O35" si="10">I8*I14</f>
        <v>0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">
        <f t="shared" si="10"/>
        <v>0</v>
      </c>
      <c r="O35" s="15">
        <f t="shared" si="10"/>
        <v>0</v>
      </c>
    </row>
    <row r="36" spans="1:15" x14ac:dyDescent="0.25">
      <c r="A36" s="13" t="s">
        <v>33</v>
      </c>
      <c r="B36" s="11" t="s">
        <v>13</v>
      </c>
      <c r="C36" s="14">
        <f t="shared" ref="C36:H36" si="11">C14*C9</f>
        <v>0</v>
      </c>
      <c r="D36" s="14">
        <f t="shared" si="11"/>
        <v>0</v>
      </c>
      <c r="E36" s="14">
        <f t="shared" si="11"/>
        <v>0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ref="I36:O36" si="12">I9*I14</f>
        <v>0</v>
      </c>
      <c r="J36" s="14">
        <f t="shared" si="12"/>
        <v>0</v>
      </c>
      <c r="K36" s="14">
        <f t="shared" si="12"/>
        <v>0</v>
      </c>
      <c r="L36" s="14">
        <f t="shared" si="12"/>
        <v>0</v>
      </c>
      <c r="M36" s="14">
        <f t="shared" si="12"/>
        <v>0</v>
      </c>
      <c r="N36" s="14">
        <f t="shared" si="12"/>
        <v>0</v>
      </c>
      <c r="O36" s="15">
        <f t="shared" si="12"/>
        <v>0</v>
      </c>
    </row>
    <row r="37" spans="1:15" x14ac:dyDescent="0.25">
      <c r="A37" s="13" t="s">
        <v>34</v>
      </c>
      <c r="B37" s="11" t="s">
        <v>19</v>
      </c>
      <c r="C37" s="14">
        <f>C14*C10</f>
        <v>0</v>
      </c>
      <c r="D37" s="14">
        <f>D14*D10</f>
        <v>0</v>
      </c>
      <c r="E37" s="14">
        <f>E14*E10</f>
        <v>0</v>
      </c>
      <c r="F37" s="14">
        <f>F14*F10</f>
        <v>0</v>
      </c>
      <c r="G37" s="14">
        <f>G14*G10</f>
        <v>0</v>
      </c>
      <c r="H37" s="14">
        <f>H14*H10</f>
        <v>0</v>
      </c>
      <c r="I37" s="14">
        <f t="shared" ref="I37:O37" si="13">I10*I14</f>
        <v>0</v>
      </c>
      <c r="J37" s="14">
        <f t="shared" si="13"/>
        <v>0</v>
      </c>
      <c r="K37" s="14">
        <f t="shared" si="13"/>
        <v>0</v>
      </c>
      <c r="L37" s="14">
        <f t="shared" si="13"/>
        <v>0</v>
      </c>
      <c r="M37" s="14">
        <f t="shared" si="13"/>
        <v>0</v>
      </c>
      <c r="N37" s="14">
        <f t="shared" si="13"/>
        <v>0</v>
      </c>
      <c r="O37" s="15">
        <f t="shared" si="13"/>
        <v>0</v>
      </c>
    </row>
    <row r="38" spans="1:15" x14ac:dyDescent="0.25">
      <c r="A38" s="13" t="s">
        <v>35</v>
      </c>
      <c r="B38" s="11" t="s">
        <v>21</v>
      </c>
      <c r="C38" s="14">
        <f t="shared" ref="C38:H38" si="14">C14*C11</f>
        <v>0</v>
      </c>
      <c r="D38" s="14">
        <f t="shared" si="14"/>
        <v>0</v>
      </c>
      <c r="E38" s="14">
        <f t="shared" si="14"/>
        <v>0</v>
      </c>
      <c r="F38" s="14">
        <f t="shared" si="14"/>
        <v>0</v>
      </c>
      <c r="G38" s="14">
        <f t="shared" si="14"/>
        <v>0</v>
      </c>
      <c r="H38" s="14">
        <f t="shared" si="14"/>
        <v>0</v>
      </c>
      <c r="I38" s="14">
        <f t="shared" ref="I38:O38" si="15">I11*I14</f>
        <v>0</v>
      </c>
      <c r="J38" s="14">
        <f t="shared" si="15"/>
        <v>0</v>
      </c>
      <c r="K38" s="14">
        <f t="shared" si="15"/>
        <v>0</v>
      </c>
      <c r="L38" s="14">
        <f t="shared" si="15"/>
        <v>0</v>
      </c>
      <c r="M38" s="14">
        <f t="shared" si="15"/>
        <v>0</v>
      </c>
      <c r="N38" s="14">
        <f t="shared" si="15"/>
        <v>0</v>
      </c>
      <c r="O38" s="15">
        <f t="shared" si="15"/>
        <v>0</v>
      </c>
    </row>
    <row r="39" spans="1:15" ht="15.75" thickBot="1" x14ac:dyDescent="0.3">
      <c r="A39" s="16" t="s">
        <v>23</v>
      </c>
      <c r="B39" s="17" t="s">
        <v>13</v>
      </c>
      <c r="C39" s="18">
        <f t="shared" ref="C39:H39" si="16">C14*C12</f>
        <v>0</v>
      </c>
      <c r="D39" s="18">
        <f t="shared" si="16"/>
        <v>0</v>
      </c>
      <c r="E39" s="18">
        <f t="shared" si="16"/>
        <v>0</v>
      </c>
      <c r="F39" s="18">
        <f t="shared" si="16"/>
        <v>0</v>
      </c>
      <c r="G39" s="18">
        <f t="shared" si="16"/>
        <v>0</v>
      </c>
      <c r="H39" s="18">
        <f t="shared" si="16"/>
        <v>0</v>
      </c>
      <c r="I39" s="18">
        <f t="shared" ref="I39:O39" si="17">I12*I14</f>
        <v>0</v>
      </c>
      <c r="J39" s="18">
        <f t="shared" si="17"/>
        <v>0</v>
      </c>
      <c r="K39" s="18">
        <f t="shared" si="17"/>
        <v>0</v>
      </c>
      <c r="L39" s="18">
        <f t="shared" si="17"/>
        <v>0</v>
      </c>
      <c r="M39" s="18">
        <f t="shared" si="17"/>
        <v>0</v>
      </c>
      <c r="N39" s="18">
        <f t="shared" si="17"/>
        <v>0</v>
      </c>
      <c r="O39" s="19">
        <f t="shared" si="17"/>
        <v>0</v>
      </c>
    </row>
  </sheetData>
  <mergeCells count="10">
    <mergeCell ref="C1:H1"/>
    <mergeCell ref="I1:O1"/>
    <mergeCell ref="N29:O29"/>
    <mergeCell ref="I29:K29"/>
    <mergeCell ref="F29:H29"/>
    <mergeCell ref="C29:E29"/>
    <mergeCell ref="C2:E2"/>
    <mergeCell ref="F2:H2"/>
    <mergeCell ref="I2:K2"/>
    <mergeCell ref="N2:O2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Normal="100" zoomScaleSheetLayoutView="100" workbookViewId="0">
      <selection activeCell="A10" sqref="A10"/>
    </sheetView>
  </sheetViews>
  <sheetFormatPr defaultRowHeight="15" x14ac:dyDescent="0.25"/>
  <cols>
    <col min="1" max="1" width="38" customWidth="1"/>
    <col min="2" max="2" width="18.28515625" customWidth="1"/>
    <col min="3" max="3" width="36.28515625" customWidth="1"/>
    <col min="4" max="4" width="18" customWidth="1"/>
    <col min="5" max="5" width="13.42578125" customWidth="1"/>
  </cols>
  <sheetData>
    <row r="1" spans="1:12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32" t="s">
        <v>56</v>
      </c>
      <c r="B2" s="23"/>
      <c r="C2" s="32" t="s">
        <v>57</v>
      </c>
      <c r="D2" s="23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7" t="s">
        <v>42</v>
      </c>
      <c r="B3" s="27" t="s">
        <v>26</v>
      </c>
      <c r="C3" s="27" t="s">
        <v>43</v>
      </c>
      <c r="D3" s="28" t="s">
        <v>26</v>
      </c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26" t="s">
        <v>41</v>
      </c>
      <c r="B4" s="29"/>
      <c r="C4" s="33" t="s">
        <v>49</v>
      </c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25">
      <c r="A5" s="26" t="s">
        <v>44</v>
      </c>
      <c r="B5" s="29"/>
      <c r="C5" s="33" t="s">
        <v>50</v>
      </c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5">
      <c r="A6" s="26" t="s">
        <v>45</v>
      </c>
      <c r="B6" s="29"/>
      <c r="C6" s="33" t="s">
        <v>51</v>
      </c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5">
      <c r="A7" s="26" t="s">
        <v>47</v>
      </c>
      <c r="B7" s="29"/>
      <c r="C7" s="33" t="s">
        <v>52</v>
      </c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5">
      <c r="A8" s="26" t="s">
        <v>48</v>
      </c>
      <c r="B8" s="29"/>
      <c r="C8" s="33" t="s">
        <v>53</v>
      </c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A9" s="26" t="s">
        <v>46</v>
      </c>
      <c r="B9" s="29"/>
      <c r="C9" s="33" t="s">
        <v>54</v>
      </c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5">
      <c r="A10" s="26"/>
      <c r="B10" s="26"/>
      <c r="C10" s="33" t="s">
        <v>55</v>
      </c>
      <c r="D10" s="26"/>
      <c r="E10" s="26"/>
      <c r="F10" s="26"/>
      <c r="G10" s="26"/>
      <c r="H10" s="26"/>
      <c r="I10" s="26"/>
      <c r="J10" s="26"/>
      <c r="K10" s="26"/>
      <c r="L10" s="26"/>
    </row>
    <row r="11" spans="1:12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30" customHeight="1" x14ac:dyDescent="0.25">
      <c r="A12" s="30" t="s">
        <v>64</v>
      </c>
      <c r="B12" s="31"/>
      <c r="C12" s="31"/>
      <c r="D12" s="31"/>
      <c r="E12" s="26"/>
      <c r="F12" s="26"/>
      <c r="G12" s="26"/>
      <c r="H12" s="26"/>
      <c r="I12" s="26"/>
      <c r="J12" s="26"/>
      <c r="K12" s="26"/>
      <c r="L12" s="26"/>
    </row>
    <row r="13" spans="1:12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</sheetData>
  <mergeCells count="3">
    <mergeCell ref="A12:D12"/>
    <mergeCell ref="A2:B2"/>
    <mergeCell ref="C2:D2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Footer>&amp;L&amp;1#&amp;"Calibri"&amp;9&amp;K000000Klasifikace informací: Neveřejné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pracovní</vt:lpstr>
      <vt:lpstr>výstup</vt:lpstr>
      <vt:lpstr>výstup!Oblast_tisku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Bruštík Marek</dc:creator>
  <cp:lastModifiedBy>Bruštík Marek</cp:lastModifiedBy>
  <cp:lastPrinted>2022-07-29T09:24:52Z</cp:lastPrinted>
  <dcterms:created xsi:type="dcterms:W3CDTF">2015-09-04T09:50:22Z</dcterms:created>
  <dcterms:modified xsi:type="dcterms:W3CDTF">2022-07-29T09:48:51Z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2022-07-29T09:48:51Z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2d1ac808-8529-4cff-b62b-7eeaf1e6209e</vt:lpwstr>
  </property>
  <property fmtid="{D5CDD505-2E9C-101B-9397-08002B2CF9AE}" pid="8" name="MSIP_Label_215ad6d0-798b-44f9-b3fd-112ad6275fb4_ContentBits">
    <vt:lpwstr>2</vt:lpwstr>
  </property>
</Properties>
</file>