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SA 2025 - Petra\"/>
    </mc:Choice>
  </mc:AlternateContent>
  <xr:revisionPtr revIDLastSave="0" documentId="8_{D3294B93-C0A7-4791-BE42-C8B565B02F2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Pol'!$A$1:$Y$391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381" i="12"/>
  <c r="BA375" i="12"/>
  <c r="BA373" i="12"/>
  <c r="BA371" i="12"/>
  <c r="BA367" i="12"/>
  <c r="BA360" i="12"/>
  <c r="BA359" i="12"/>
  <c r="BA356" i="12"/>
  <c r="BA355" i="12"/>
  <c r="BA353" i="12"/>
  <c r="BA352" i="12"/>
  <c r="BA350" i="12"/>
  <c r="BA349" i="12"/>
  <c r="BA347" i="12"/>
  <c r="G9" i="12"/>
  <c r="I9" i="12"/>
  <c r="I8" i="12" s="1"/>
  <c r="K9" i="12"/>
  <c r="K8" i="12" s="1"/>
  <c r="M9" i="12"/>
  <c r="O9" i="12"/>
  <c r="Q9" i="12"/>
  <c r="Q8" i="12" s="1"/>
  <c r="V9" i="12"/>
  <c r="V8" i="12" s="1"/>
  <c r="G12" i="12"/>
  <c r="M12" i="12" s="1"/>
  <c r="I12" i="12"/>
  <c r="K12" i="12"/>
  <c r="O12" i="12"/>
  <c r="O8" i="12" s="1"/>
  <c r="Q12" i="12"/>
  <c r="V12" i="12"/>
  <c r="G15" i="12"/>
  <c r="G8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22" i="12"/>
  <c r="I22" i="12"/>
  <c r="K22" i="12"/>
  <c r="M22" i="12"/>
  <c r="O22" i="12"/>
  <c r="Q22" i="12"/>
  <c r="V22" i="12"/>
  <c r="G27" i="12"/>
  <c r="I27" i="12"/>
  <c r="K27" i="12"/>
  <c r="M27" i="12"/>
  <c r="O27" i="12"/>
  <c r="Q27" i="12"/>
  <c r="V27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G49" i="12"/>
  <c r="M49" i="12" s="1"/>
  <c r="I49" i="12"/>
  <c r="K49" i="12"/>
  <c r="O49" i="12"/>
  <c r="Q49" i="12"/>
  <c r="V49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61" i="12"/>
  <c r="I61" i="12"/>
  <c r="K61" i="12"/>
  <c r="M61" i="12"/>
  <c r="O61" i="12"/>
  <c r="Q61" i="12"/>
  <c r="V61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8" i="12"/>
  <c r="I78" i="12"/>
  <c r="K78" i="12"/>
  <c r="M78" i="12"/>
  <c r="O78" i="12"/>
  <c r="Q78" i="12"/>
  <c r="V78" i="12"/>
  <c r="G81" i="12"/>
  <c r="I81" i="12"/>
  <c r="K81" i="12"/>
  <c r="M81" i="12"/>
  <c r="O81" i="12"/>
  <c r="Q81" i="12"/>
  <c r="V81" i="12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1" i="12"/>
  <c r="M91" i="12" s="1"/>
  <c r="I91" i="12"/>
  <c r="K91" i="12"/>
  <c r="O91" i="12"/>
  <c r="Q91" i="12"/>
  <c r="V91" i="12"/>
  <c r="G95" i="12"/>
  <c r="M95" i="12" s="1"/>
  <c r="I95" i="12"/>
  <c r="K95" i="12"/>
  <c r="O95" i="12"/>
  <c r="Q95" i="12"/>
  <c r="V95" i="12"/>
  <c r="G98" i="12"/>
  <c r="I98" i="12"/>
  <c r="K98" i="12"/>
  <c r="M98" i="12"/>
  <c r="O98" i="12"/>
  <c r="Q98" i="12"/>
  <c r="V98" i="12"/>
  <c r="G102" i="12"/>
  <c r="I102" i="12"/>
  <c r="K102" i="12"/>
  <c r="M102" i="12"/>
  <c r="O102" i="12"/>
  <c r="Q102" i="12"/>
  <c r="V102" i="12"/>
  <c r="K106" i="12"/>
  <c r="G107" i="12"/>
  <c r="M107" i="12" s="1"/>
  <c r="I107" i="12"/>
  <c r="I106" i="12" s="1"/>
  <c r="K107" i="12"/>
  <c r="O107" i="12"/>
  <c r="O106" i="12" s="1"/>
  <c r="Q107" i="12"/>
  <c r="Q106" i="12" s="1"/>
  <c r="V107" i="12"/>
  <c r="V106" i="12" s="1"/>
  <c r="G111" i="12"/>
  <c r="M111" i="12" s="1"/>
  <c r="I111" i="12"/>
  <c r="K111" i="12"/>
  <c r="O111" i="12"/>
  <c r="Q111" i="12"/>
  <c r="V111" i="12"/>
  <c r="G115" i="12"/>
  <c r="I115" i="12"/>
  <c r="K115" i="12"/>
  <c r="M115" i="12"/>
  <c r="O115" i="12"/>
  <c r="Q115" i="12"/>
  <c r="V115" i="12"/>
  <c r="G119" i="12"/>
  <c r="I119" i="12"/>
  <c r="K119" i="12"/>
  <c r="M119" i="12"/>
  <c r="O119" i="12"/>
  <c r="Q119" i="12"/>
  <c r="V119" i="12"/>
  <c r="G122" i="12"/>
  <c r="I122" i="12"/>
  <c r="K122" i="12"/>
  <c r="M122" i="12"/>
  <c r="O122" i="12"/>
  <c r="Q122" i="12"/>
  <c r="V122" i="12"/>
  <c r="G126" i="12"/>
  <c r="I126" i="12"/>
  <c r="K126" i="12"/>
  <c r="M126" i="12"/>
  <c r="O126" i="12"/>
  <c r="Q126" i="12"/>
  <c r="V126" i="12"/>
  <c r="I129" i="12"/>
  <c r="G130" i="12"/>
  <c r="M130" i="12" s="1"/>
  <c r="I130" i="12"/>
  <c r="K130" i="12"/>
  <c r="O130" i="12"/>
  <c r="O129" i="12" s="1"/>
  <c r="Q130" i="12"/>
  <c r="Q129" i="12" s="1"/>
  <c r="V130" i="12"/>
  <c r="V129" i="12" s="1"/>
  <c r="G135" i="12"/>
  <c r="M135" i="12" s="1"/>
  <c r="I135" i="12"/>
  <c r="K135" i="12"/>
  <c r="K129" i="12" s="1"/>
  <c r="O135" i="12"/>
  <c r="Q135" i="12"/>
  <c r="V135" i="12"/>
  <c r="G139" i="12"/>
  <c r="I139" i="12"/>
  <c r="K139" i="12"/>
  <c r="M139" i="12"/>
  <c r="O139" i="12"/>
  <c r="Q139" i="12"/>
  <c r="V139" i="12"/>
  <c r="G143" i="12"/>
  <c r="I143" i="12"/>
  <c r="K143" i="12"/>
  <c r="M143" i="12"/>
  <c r="O143" i="12"/>
  <c r="Q143" i="12"/>
  <c r="V143" i="12"/>
  <c r="K147" i="12"/>
  <c r="G148" i="12"/>
  <c r="M148" i="12" s="1"/>
  <c r="M147" i="12" s="1"/>
  <c r="I148" i="12"/>
  <c r="I147" i="12" s="1"/>
  <c r="K148" i="12"/>
  <c r="O148" i="12"/>
  <c r="O147" i="12" s="1"/>
  <c r="Q148" i="12"/>
  <c r="Q147" i="12" s="1"/>
  <c r="V148" i="12"/>
  <c r="V147" i="12" s="1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6" i="12"/>
  <c r="I156" i="12"/>
  <c r="K156" i="12"/>
  <c r="M156" i="12"/>
  <c r="O156" i="12"/>
  <c r="Q156" i="12"/>
  <c r="V156" i="12"/>
  <c r="G160" i="12"/>
  <c r="I160" i="12"/>
  <c r="K160" i="12"/>
  <c r="M160" i="12"/>
  <c r="O160" i="12"/>
  <c r="Q160" i="12"/>
  <c r="V160" i="12"/>
  <c r="G166" i="12"/>
  <c r="I166" i="12"/>
  <c r="K166" i="12"/>
  <c r="M166" i="12"/>
  <c r="O166" i="12"/>
  <c r="Q166" i="12"/>
  <c r="V166" i="12"/>
  <c r="G171" i="12"/>
  <c r="M171" i="12" s="1"/>
  <c r="I171" i="12"/>
  <c r="K171" i="12"/>
  <c r="O171" i="12"/>
  <c r="Q171" i="12"/>
  <c r="V171" i="12"/>
  <c r="G173" i="12"/>
  <c r="I173" i="12"/>
  <c r="O173" i="12"/>
  <c r="V173" i="12"/>
  <c r="G174" i="12"/>
  <c r="M174" i="12" s="1"/>
  <c r="M173" i="12" s="1"/>
  <c r="I174" i="12"/>
  <c r="K174" i="12"/>
  <c r="K173" i="12" s="1"/>
  <c r="O174" i="12"/>
  <c r="Q174" i="12"/>
  <c r="Q173" i="12" s="1"/>
  <c r="V174" i="12"/>
  <c r="G180" i="12"/>
  <c r="I180" i="12"/>
  <c r="I179" i="12" s="1"/>
  <c r="K180" i="12"/>
  <c r="M180" i="12"/>
  <c r="O180" i="12"/>
  <c r="Q180" i="12"/>
  <c r="Q179" i="12" s="1"/>
  <c r="V180" i="12"/>
  <c r="V179" i="12" s="1"/>
  <c r="G184" i="12"/>
  <c r="G179" i="12" s="1"/>
  <c r="I184" i="12"/>
  <c r="K184" i="12"/>
  <c r="K179" i="12" s="1"/>
  <c r="O184" i="12"/>
  <c r="Q184" i="12"/>
  <c r="V184" i="12"/>
  <c r="G188" i="12"/>
  <c r="I188" i="12"/>
  <c r="K188" i="12"/>
  <c r="M188" i="12"/>
  <c r="O188" i="12"/>
  <c r="Q188" i="12"/>
  <c r="V188" i="12"/>
  <c r="G192" i="12"/>
  <c r="M192" i="12" s="1"/>
  <c r="I192" i="12"/>
  <c r="K192" i="12"/>
  <c r="O192" i="12"/>
  <c r="Q192" i="12"/>
  <c r="V192" i="12"/>
  <c r="G196" i="12"/>
  <c r="I196" i="12"/>
  <c r="K196" i="12"/>
  <c r="M196" i="12"/>
  <c r="O196" i="12"/>
  <c r="Q196" i="12"/>
  <c r="V196" i="12"/>
  <c r="G200" i="12"/>
  <c r="I200" i="12"/>
  <c r="K200" i="12"/>
  <c r="M200" i="12"/>
  <c r="O200" i="12"/>
  <c r="Q200" i="12"/>
  <c r="V200" i="12"/>
  <c r="G204" i="12"/>
  <c r="I204" i="12"/>
  <c r="K204" i="12"/>
  <c r="M204" i="12"/>
  <c r="O204" i="12"/>
  <c r="Q204" i="12"/>
  <c r="V204" i="12"/>
  <c r="G208" i="12"/>
  <c r="I208" i="12"/>
  <c r="K208" i="12"/>
  <c r="M208" i="12"/>
  <c r="O208" i="12"/>
  <c r="Q208" i="12"/>
  <c r="V208" i="12"/>
  <c r="G212" i="12"/>
  <c r="M212" i="12" s="1"/>
  <c r="I212" i="12"/>
  <c r="K212" i="12"/>
  <c r="O212" i="12"/>
  <c r="Q212" i="12"/>
  <c r="V212" i="12"/>
  <c r="G216" i="12"/>
  <c r="M216" i="12" s="1"/>
  <c r="I216" i="12"/>
  <c r="K216" i="12"/>
  <c r="O216" i="12"/>
  <c r="Q216" i="12"/>
  <c r="V216" i="12"/>
  <c r="G220" i="12"/>
  <c r="M220" i="12" s="1"/>
  <c r="I220" i="12"/>
  <c r="K220" i="12"/>
  <c r="O220" i="12"/>
  <c r="Q220" i="12"/>
  <c r="V220" i="12"/>
  <c r="G222" i="12"/>
  <c r="M222" i="12" s="1"/>
  <c r="I222" i="12"/>
  <c r="K222" i="12"/>
  <c r="O222" i="12"/>
  <c r="O179" i="12" s="1"/>
  <c r="Q222" i="12"/>
  <c r="V222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30" i="12"/>
  <c r="I230" i="12"/>
  <c r="K230" i="12"/>
  <c r="M230" i="12"/>
  <c r="O230" i="12"/>
  <c r="Q230" i="12"/>
  <c r="V230" i="12"/>
  <c r="G234" i="12"/>
  <c r="M234" i="12" s="1"/>
  <c r="I234" i="12"/>
  <c r="K234" i="12"/>
  <c r="O234" i="12"/>
  <c r="Q234" i="12"/>
  <c r="V234" i="12"/>
  <c r="G238" i="12"/>
  <c r="I238" i="12"/>
  <c r="K238" i="12"/>
  <c r="M238" i="12"/>
  <c r="O238" i="12"/>
  <c r="Q238" i="12"/>
  <c r="V238" i="12"/>
  <c r="G242" i="12"/>
  <c r="I242" i="12"/>
  <c r="K242" i="12"/>
  <c r="M242" i="12"/>
  <c r="O242" i="12"/>
  <c r="Q242" i="12"/>
  <c r="V242" i="12"/>
  <c r="G246" i="12"/>
  <c r="I246" i="12"/>
  <c r="K246" i="12"/>
  <c r="M246" i="12"/>
  <c r="O246" i="12"/>
  <c r="Q246" i="12"/>
  <c r="V246" i="12"/>
  <c r="G248" i="12"/>
  <c r="I248" i="12"/>
  <c r="K248" i="12"/>
  <c r="M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M252" i="12" s="1"/>
  <c r="I252" i="12"/>
  <c r="K252" i="12"/>
  <c r="O252" i="12"/>
  <c r="Q252" i="12"/>
  <c r="V252" i="12"/>
  <c r="G254" i="12"/>
  <c r="M254" i="12" s="1"/>
  <c r="I254" i="12"/>
  <c r="K254" i="12"/>
  <c r="O254" i="12"/>
  <c r="Q254" i="12"/>
  <c r="V254" i="12"/>
  <c r="G256" i="12"/>
  <c r="M256" i="12" s="1"/>
  <c r="I256" i="12"/>
  <c r="K256" i="12"/>
  <c r="O256" i="12"/>
  <c r="Q256" i="12"/>
  <c r="V256" i="12"/>
  <c r="G261" i="12"/>
  <c r="G260" i="12" s="1"/>
  <c r="I261" i="12"/>
  <c r="I260" i="12" s="1"/>
  <c r="K261" i="12"/>
  <c r="K260" i="12" s="1"/>
  <c r="O261" i="12"/>
  <c r="Q261" i="12"/>
  <c r="V261" i="12"/>
  <c r="V260" i="12" s="1"/>
  <c r="G265" i="12"/>
  <c r="I265" i="12"/>
  <c r="K265" i="12"/>
  <c r="M265" i="12"/>
  <c r="O265" i="12"/>
  <c r="O260" i="12" s="1"/>
  <c r="Q265" i="12"/>
  <c r="Q260" i="12" s="1"/>
  <c r="V265" i="12"/>
  <c r="G267" i="12"/>
  <c r="M267" i="12" s="1"/>
  <c r="I267" i="12"/>
  <c r="K267" i="12"/>
  <c r="O267" i="12"/>
  <c r="Q267" i="12"/>
  <c r="V267" i="12"/>
  <c r="G268" i="12"/>
  <c r="I268" i="12"/>
  <c r="M268" i="12"/>
  <c r="Q268" i="12"/>
  <c r="G269" i="12"/>
  <c r="I269" i="12"/>
  <c r="K269" i="12"/>
  <c r="K268" i="12" s="1"/>
  <c r="M269" i="12"/>
  <c r="O269" i="12"/>
  <c r="O268" i="12" s="1"/>
  <c r="Q269" i="12"/>
  <c r="V269" i="12"/>
  <c r="V268" i="12" s="1"/>
  <c r="G274" i="12"/>
  <c r="I274" i="12"/>
  <c r="K274" i="12"/>
  <c r="K273" i="12" s="1"/>
  <c r="M274" i="12"/>
  <c r="O274" i="12"/>
  <c r="O273" i="12" s="1"/>
  <c r="Q274" i="12"/>
  <c r="Q273" i="12" s="1"/>
  <c r="V274" i="12"/>
  <c r="V273" i="12" s="1"/>
  <c r="G282" i="12"/>
  <c r="M282" i="12" s="1"/>
  <c r="I282" i="12"/>
  <c r="I273" i="12" s="1"/>
  <c r="K282" i="12"/>
  <c r="O282" i="12"/>
  <c r="Q282" i="12"/>
  <c r="V282" i="12"/>
  <c r="G287" i="12"/>
  <c r="M287" i="12" s="1"/>
  <c r="I287" i="12"/>
  <c r="K287" i="12"/>
  <c r="O287" i="12"/>
  <c r="Q287" i="12"/>
  <c r="V287" i="12"/>
  <c r="G292" i="12"/>
  <c r="I292" i="12"/>
  <c r="K292" i="12"/>
  <c r="M292" i="12"/>
  <c r="O292" i="12"/>
  <c r="Q292" i="12"/>
  <c r="V292" i="12"/>
  <c r="G297" i="12"/>
  <c r="M297" i="12" s="1"/>
  <c r="I297" i="12"/>
  <c r="K297" i="12"/>
  <c r="O297" i="12"/>
  <c r="Q297" i="12"/>
  <c r="V297" i="12"/>
  <c r="G302" i="12"/>
  <c r="I302" i="12"/>
  <c r="K302" i="12"/>
  <c r="M302" i="12"/>
  <c r="O302" i="12"/>
  <c r="Q302" i="12"/>
  <c r="V302" i="12"/>
  <c r="G306" i="12"/>
  <c r="M306" i="12" s="1"/>
  <c r="I306" i="12"/>
  <c r="K306" i="12"/>
  <c r="O306" i="12"/>
  <c r="Q306" i="12"/>
  <c r="V306" i="12"/>
  <c r="I309" i="12"/>
  <c r="K309" i="12"/>
  <c r="O309" i="12"/>
  <c r="Q309" i="12"/>
  <c r="G310" i="12"/>
  <c r="M310" i="12" s="1"/>
  <c r="M309" i="12" s="1"/>
  <c r="I310" i="12"/>
  <c r="K310" i="12"/>
  <c r="O310" i="12"/>
  <c r="Q310" i="12"/>
  <c r="V310" i="12"/>
  <c r="V309" i="12" s="1"/>
  <c r="Q311" i="12"/>
  <c r="G312" i="12"/>
  <c r="I312" i="12"/>
  <c r="K312" i="12"/>
  <c r="M312" i="12"/>
  <c r="O312" i="12"/>
  <c r="O311" i="12" s="1"/>
  <c r="Q312" i="12"/>
  <c r="V312" i="12"/>
  <c r="V311" i="12" s="1"/>
  <c r="G316" i="12"/>
  <c r="G311" i="12" s="1"/>
  <c r="I316" i="12"/>
  <c r="I311" i="12" s="1"/>
  <c r="K316" i="12"/>
  <c r="K311" i="12" s="1"/>
  <c r="M316" i="12"/>
  <c r="M311" i="12" s="1"/>
  <c r="O316" i="12"/>
  <c r="Q316" i="12"/>
  <c r="V316" i="12"/>
  <c r="G321" i="12"/>
  <c r="I321" i="12"/>
  <c r="K321" i="12"/>
  <c r="M321" i="12"/>
  <c r="O321" i="12"/>
  <c r="Q321" i="12"/>
  <c r="V321" i="12"/>
  <c r="I322" i="12"/>
  <c r="G323" i="12"/>
  <c r="M323" i="12" s="1"/>
  <c r="M322" i="12" s="1"/>
  <c r="I323" i="12"/>
  <c r="K323" i="12"/>
  <c r="K322" i="12" s="1"/>
  <c r="O323" i="12"/>
  <c r="O322" i="12" s="1"/>
  <c r="Q323" i="12"/>
  <c r="Q322" i="12" s="1"/>
  <c r="V323" i="12"/>
  <c r="V322" i="12" s="1"/>
  <c r="G330" i="12"/>
  <c r="M330" i="12" s="1"/>
  <c r="I330" i="12"/>
  <c r="K330" i="12"/>
  <c r="O330" i="12"/>
  <c r="Q330" i="12"/>
  <c r="V330" i="12"/>
  <c r="G332" i="12"/>
  <c r="M332" i="12" s="1"/>
  <c r="I332" i="12"/>
  <c r="K332" i="12"/>
  <c r="O332" i="12"/>
  <c r="Q332" i="12"/>
  <c r="V332" i="12"/>
  <c r="G334" i="12"/>
  <c r="G333" i="12" s="1"/>
  <c r="I334" i="12"/>
  <c r="I333" i="12" s="1"/>
  <c r="K334" i="12"/>
  <c r="K333" i="12" s="1"/>
  <c r="O334" i="12"/>
  <c r="Q334" i="12"/>
  <c r="V334" i="12"/>
  <c r="G337" i="12"/>
  <c r="I337" i="12"/>
  <c r="K337" i="12"/>
  <c r="M337" i="12"/>
  <c r="O337" i="12"/>
  <c r="O333" i="12" s="1"/>
  <c r="Q337" i="12"/>
  <c r="Q333" i="12" s="1"/>
  <c r="V337" i="12"/>
  <c r="V333" i="12" s="1"/>
  <c r="G339" i="12"/>
  <c r="M339" i="12" s="1"/>
  <c r="I339" i="12"/>
  <c r="K339" i="12"/>
  <c r="O339" i="12"/>
  <c r="Q339" i="12"/>
  <c r="V339" i="12"/>
  <c r="G341" i="12"/>
  <c r="I341" i="12"/>
  <c r="K341" i="12"/>
  <c r="M341" i="12"/>
  <c r="O341" i="12"/>
  <c r="Q341" i="12"/>
  <c r="V341" i="12"/>
  <c r="G343" i="12"/>
  <c r="I343" i="12"/>
  <c r="K343" i="12"/>
  <c r="M343" i="12"/>
  <c r="O343" i="12"/>
  <c r="Q343" i="12"/>
  <c r="V343" i="12"/>
  <c r="G344" i="12"/>
  <c r="I344" i="12"/>
  <c r="K344" i="12"/>
  <c r="M344" i="12"/>
  <c r="O344" i="12"/>
  <c r="Q344" i="12"/>
  <c r="V344" i="12"/>
  <c r="G346" i="12"/>
  <c r="M346" i="12" s="1"/>
  <c r="I346" i="12"/>
  <c r="I345" i="12" s="1"/>
  <c r="K346" i="12"/>
  <c r="O346" i="12"/>
  <c r="Q346" i="12"/>
  <c r="V346" i="12"/>
  <c r="G348" i="12"/>
  <c r="M348" i="12" s="1"/>
  <c r="I348" i="12"/>
  <c r="K348" i="12"/>
  <c r="K345" i="12" s="1"/>
  <c r="O348" i="12"/>
  <c r="O345" i="12" s="1"/>
  <c r="Q348" i="12"/>
  <c r="Q345" i="12" s="1"/>
  <c r="V348" i="12"/>
  <c r="V345" i="12" s="1"/>
  <c r="G351" i="12"/>
  <c r="I351" i="12"/>
  <c r="K351" i="12"/>
  <c r="M351" i="12"/>
  <c r="O351" i="12"/>
  <c r="Q351" i="12"/>
  <c r="V351" i="12"/>
  <c r="G354" i="12"/>
  <c r="I354" i="12"/>
  <c r="K354" i="12"/>
  <c r="M354" i="12"/>
  <c r="O354" i="12"/>
  <c r="Q354" i="12"/>
  <c r="V354" i="12"/>
  <c r="G357" i="12"/>
  <c r="I357" i="12"/>
  <c r="K357" i="12"/>
  <c r="M357" i="12"/>
  <c r="O357" i="12"/>
  <c r="Q357" i="12"/>
  <c r="V357" i="12"/>
  <c r="G361" i="12"/>
  <c r="M361" i="12" s="1"/>
  <c r="I361" i="12"/>
  <c r="K361" i="12"/>
  <c r="O361" i="12"/>
  <c r="Q361" i="12"/>
  <c r="V361" i="12"/>
  <c r="G366" i="12"/>
  <c r="I366" i="12"/>
  <c r="K366" i="12"/>
  <c r="M366" i="12"/>
  <c r="O366" i="12"/>
  <c r="Q366" i="12"/>
  <c r="V366" i="12"/>
  <c r="G368" i="12"/>
  <c r="G369" i="12"/>
  <c r="I369" i="12"/>
  <c r="I368" i="12" s="1"/>
  <c r="K369" i="12"/>
  <c r="K368" i="12" s="1"/>
  <c r="M369" i="12"/>
  <c r="O369" i="12"/>
  <c r="O368" i="12" s="1"/>
  <c r="Q369" i="12"/>
  <c r="Q368" i="12" s="1"/>
  <c r="V369" i="12"/>
  <c r="G370" i="12"/>
  <c r="I370" i="12"/>
  <c r="K370" i="12"/>
  <c r="M370" i="12"/>
  <c r="O370" i="12"/>
  <c r="Q370" i="12"/>
  <c r="V370" i="12"/>
  <c r="V368" i="12" s="1"/>
  <c r="G372" i="12"/>
  <c r="I372" i="12"/>
  <c r="K372" i="12"/>
  <c r="M372" i="12"/>
  <c r="O372" i="12"/>
  <c r="Q372" i="12"/>
  <c r="V372" i="12"/>
  <c r="G374" i="12"/>
  <c r="I374" i="12"/>
  <c r="K374" i="12"/>
  <c r="M374" i="12"/>
  <c r="O374" i="12"/>
  <c r="Q374" i="12"/>
  <c r="V374" i="12"/>
  <c r="G376" i="12"/>
  <c r="M376" i="12" s="1"/>
  <c r="I376" i="12"/>
  <c r="K376" i="12"/>
  <c r="O376" i="12"/>
  <c r="Q376" i="12"/>
  <c r="V376" i="12"/>
  <c r="AE381" i="12"/>
  <c r="I20" i="1"/>
  <c r="I19" i="1"/>
  <c r="I18" i="1"/>
  <c r="I17" i="1"/>
  <c r="I16" i="1"/>
  <c r="I67" i="1"/>
  <c r="J66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64" i="1" l="1"/>
  <c r="J58" i="1"/>
  <c r="J57" i="1"/>
  <c r="J59" i="1"/>
  <c r="J52" i="1"/>
  <c r="J53" i="1"/>
  <c r="J55" i="1"/>
  <c r="J60" i="1"/>
  <c r="J54" i="1"/>
  <c r="J61" i="1"/>
  <c r="J63" i="1"/>
  <c r="J56" i="1"/>
  <c r="J62" i="1"/>
  <c r="G26" i="1"/>
  <c r="A26" i="1"/>
  <c r="A23" i="1"/>
  <c r="G28" i="1"/>
  <c r="M273" i="12"/>
  <c r="M129" i="12"/>
  <c r="M368" i="12"/>
  <c r="M345" i="12"/>
  <c r="M106" i="12"/>
  <c r="M334" i="12"/>
  <c r="M333" i="12" s="1"/>
  <c r="M261" i="12"/>
  <c r="M260" i="12" s="1"/>
  <c r="M184" i="12"/>
  <c r="M179" i="12" s="1"/>
  <c r="G322" i="12"/>
  <c r="G129" i="12"/>
  <c r="G147" i="12"/>
  <c r="G106" i="12"/>
  <c r="G273" i="12"/>
  <c r="AF381" i="12"/>
  <c r="G309" i="12"/>
  <c r="G345" i="12"/>
  <c r="M15" i="12"/>
  <c r="M8" i="12" s="1"/>
  <c r="I21" i="1"/>
  <c r="J65" i="1"/>
  <c r="J41" i="1"/>
  <c r="J40" i="1"/>
  <c r="J39" i="1"/>
  <c r="J42" i="1" s="1"/>
  <c r="H42" i="1"/>
  <c r="J67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8835E361-3D85-4EB8-981B-D6A07233D0D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9C7C4AA-D872-45D3-B3F5-5D691051C23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<sst xmlns="http://schemas.openxmlformats.org/spreadsheetml/2006/main" count="1586" uniqueCount="485">
  <si>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</si>
  <si>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</si>
  <si>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</si>
  <si>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</si>
  <si>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</si>
  <si>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</si>
  <si>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</si>
  <si>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</si>
  <si>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</si>
  <si>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</si>
  <si>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</si>
  <si>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</si>
  <si>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</si>
  <si>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</si>
  <si>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</si>
  <si>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</si>
  <si>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</si>
  <si>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</si>
  <si>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</si>
  <si>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</si>
  <si>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</si>
  <si>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</si>
  <si>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</si>
  <si>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</si>
  <si>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</si>
  <si>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</si>
  <si>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</si>
  <si>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</si>
  <si>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</si>
  <si>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</si>
  <si>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</si>
  <si>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</si>
  <si>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</si>
  <si>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</si>
  <si>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</si>
  <si>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</si>
  <si>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</si>
  <si>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</si>
  <si>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</si>
  <si>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</si>
  <si>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</si>
  <si>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</si>
  <si>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</si>
  <si>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</si>
  <si>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ASŘ</t>
  </si>
  <si>
    <t>Návrh opravy zpevněné plochy na pozemku školy parc. č. 42, 43, k.ú. Frýdlant nad Ostravicí</t>
  </si>
  <si>
    <t>ASA expert a.s.</t>
  </si>
  <si>
    <t>25/044</t>
  </si>
  <si>
    <t>Základní škola a Mateřská škola Frýdlant nad Ostravicí, Náměstí 7, příspěvková organizace</t>
  </si>
  <si>
    <t>Náměstí 7</t>
  </si>
  <si>
    <t>Frýdlant nad Ostravicí</t>
  </si>
  <si>
    <t>73911</t>
  </si>
  <si>
    <t>00296651</t>
  </si>
  <si>
    <t>Lešetínská 626/24</t>
  </si>
  <si>
    <t>Ostrava</t>
  </si>
  <si>
    <t>71900</t>
  </si>
  <si>
    <t>27791891</t>
  </si>
  <si>
    <t>Stavba</t>
  </si>
  <si>
    <t>Celkem za stavbu</t>
  </si>
  <si>
    <t>CZK</t>
  </si>
  <si>
    <t>#POPS</t>
  </si>
  <si>
    <t>Popis stavby: 25/044 - Návrh opravy zpevněné plochy na pozemku školy parc. č. 42, 43, k.ú. Frýdlant nad Ostravicí</t>
  </si>
  <si>
    <t>#POPO</t>
  </si>
  <si>
    <t>Popis objektu: 01 - Návrh opravy zpevněné plochy na pozemku školy parc. č. 42, 43, k.ú. Frýdlant nad Ostravicí</t>
  </si>
  <si>
    <t>#POPR</t>
  </si>
  <si>
    <t>Popis rozpočtu: 01 - ASŘ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</si>
  <si>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</si>
  <si>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</si>
  <si>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</si>
  <si>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</si>
  <si>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</si>
  <si>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</si>
  <si>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</si>
  <si>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</si>
  <si>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</si>
  <si>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</si>
  <si>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62</t>
  </si>
  <si>
    <t>Úpravy povrchů vnější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</si>
  <si>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</si>
  <si>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</si>
  <si>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</si>
  <si>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</si>
  <si>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</si>
  <si>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</si>
  <si>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</si>
  <si>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</si>
  <si>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</si>
  <si>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</si>
  <si>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</si>
  <si>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</si>
  <si>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</si>
  <si>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</si>
  <si>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</si>
  <si>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</si>
  <si>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</si>
  <si>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</si>
  <si>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</si>
  <si>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</si>
  <si>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</si>
  <si>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</si>
  <si>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</si>
  <si>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</si>
  <si>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</si>
  <si>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</si>
  <si>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</si>
  <si>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</si>
  <si>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</si>
  <si>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</si>
  <si>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</si>
  <si>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</si>
  <si>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</si>
  <si>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</si>
  <si>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</si>
  <si>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</si>
  <si>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</si>
  <si>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</si>
  <si>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</si>
  <si>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</si>
  <si>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</si>
  <si>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</si>
  <si>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</si>
  <si>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</si>
  <si>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</si>
  <si>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</si>
  <si>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</si>
  <si>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113107614R00</t>
  </si>
  <si>
    <t>Odstranění podkladu nad 50 m2,kam.drcené prům.tl.14 cm</t>
  </si>
  <si>
    <t>m2</t>
  </si>
  <si>
    <t>RTS 25/ I</t>
  </si>
  <si>
    <t>Práce</t>
  </si>
  <si>
    <t>Běžná</t>
  </si>
  <si>
    <t>POL1_</t>
  </si>
  <si>
    <t>struska</t>
  </si>
  <si>
    <t>POP</t>
  </si>
  <si>
    <t>Odkaz na mn. položky pořadí 2 : 246,00000</t>
  </si>
  <si>
    <t>VV</t>
  </si>
  <si>
    <t>113108407R00</t>
  </si>
  <si>
    <t>Odstranění asfaltové vrstvy pl.nad 50 m2, tl. 7 cm</t>
  </si>
  <si>
    <t xml:space="preserve">viz výkres D.1.b.1 - Příprava území : </t>
  </si>
  <si>
    <t>246,0</t>
  </si>
  <si>
    <t>113109415R00</t>
  </si>
  <si>
    <t>Odstranění podkladu pl.nad 50 m2, beton, tl. 15 cm</t>
  </si>
  <si>
    <t xml:space="preserve">předpoklad 50% : </t>
  </si>
  <si>
    <t>Odkaz na mn. položky pořadí 2 : 246,00000*0,5</t>
  </si>
  <si>
    <t>121101101R00</t>
  </si>
  <si>
    <t>Sejmutí ornice s přemístěním do 50 m</t>
  </si>
  <si>
    <t>m3</t>
  </si>
  <si>
    <t>se složením</t>
  </si>
  <si>
    <t>0,15*12,0</t>
  </si>
  <si>
    <t>122301101R00</t>
  </si>
  <si>
    <t>Odkopávky nezapažené v hor. 4 do 100 m3</t>
  </si>
  <si>
    <t>vč. stavebního odpadu a navážky, s přehozením nebo naložením</t>
  </si>
  <si>
    <t>0,15*246,0</t>
  </si>
  <si>
    <t>0,15*246,0/2</t>
  </si>
  <si>
    <t xml:space="preserve">viz výkres D.1.b.2 - Situace : </t>
  </si>
  <si>
    <t xml:space="preserve">výměna podloží : </t>
  </si>
  <si>
    <t>0,5*183,0</t>
  </si>
  <si>
    <t>122301109R00</t>
  </si>
  <si>
    <t>Příplatek za lepivost - odkopávky v hor. 4</t>
  </si>
  <si>
    <t>Odkaz na mn. položky pořadí 5 : 55,35000*0,5</t>
  </si>
  <si>
    <t>Odkaz na mn. položky pořadí 6 : 91,50000*0,5</t>
  </si>
  <si>
    <t>139601103R00</t>
  </si>
  <si>
    <t>Ruční výkop jam, rýh a šachet v hornině tř. 4</t>
  </si>
  <si>
    <t>s přehozením nebo naložením</t>
  </si>
  <si>
    <t xml:space="preserve">od hloubky výkopu je odečtena tl. komunikace a výměna podloží : </t>
  </si>
  <si>
    <t xml:space="preserve">viz výkres D.1.b.6 - Oprava kanalizačních šachet : </t>
  </si>
  <si>
    <t xml:space="preserve">P1-P3 : </t>
  </si>
  <si>
    <t>2,5*(2,5*2,5)*3</t>
  </si>
  <si>
    <t xml:space="preserve">viz výkres D.1.b. - Oprava uličních vpustí : </t>
  </si>
  <si>
    <t xml:space="preserve">UV1-UV3 : </t>
  </si>
  <si>
    <t>0,68*(1,6*1,6)*3</t>
  </si>
  <si>
    <t xml:space="preserve">rýha pro obrubníky : </t>
  </si>
  <si>
    <t>0,35*0,2*(14,2+5,0)</t>
  </si>
  <si>
    <t xml:space="preserve">rýha pro trativod : </t>
  </si>
  <si>
    <t>(0,45*0,4+0,14*0,6)*13,0</t>
  </si>
  <si>
    <t>151101102R00</t>
  </si>
  <si>
    <t>Pažení a rozepření stěn rýh - příložné - hl.do 4 m</t>
  </si>
  <si>
    <t>2,5*(2,5*4)*3</t>
  </si>
  <si>
    <t>151101112R00</t>
  </si>
  <si>
    <t>Odstranění pažení stěn rýh - příložné - hl. do 4 m</t>
  </si>
  <si>
    <t>Odkaz na mn. položky pořadí 9 : 75,00000</t>
  </si>
  <si>
    <t>162301101R00</t>
  </si>
  <si>
    <t>Vodorovné přemístění výkopku z hor.1-4 do 500 m</t>
  </si>
  <si>
    <t>se složením na dočasnou deponii</t>
  </si>
  <si>
    <t>Odkaz na mn. položky pořadí 4 : 1,80000</t>
  </si>
  <si>
    <t>Odkaz na mn. položky pořadí 5 : 55,35000</t>
  </si>
  <si>
    <t>Odkaz na mn. položky pořadí 6 : 91,50000</t>
  </si>
  <si>
    <t>Odkaz na mn. položky pořadí 8 : 56,87340</t>
  </si>
  <si>
    <t>162701105R00</t>
  </si>
  <si>
    <t>Vodorovné přemístění výkopku z hor.1-4 do 10000 m</t>
  </si>
  <si>
    <t>se složením na skládku</t>
  </si>
  <si>
    <t>Odkaz na mn. položky pořadí 11 : 205,52340</t>
  </si>
  <si>
    <t>162701109R00</t>
  </si>
  <si>
    <t>Příplatek k vod. přemístění hor.1-4 za další 1 km</t>
  </si>
  <si>
    <t>Odkaz na mn. položky pořadí 12 : 205,52340*10</t>
  </si>
  <si>
    <t>167101102R00</t>
  </si>
  <si>
    <t>Nakládání výkopku z hor. 1 ÷ 4 v množství nad 100 m3</t>
  </si>
  <si>
    <t>175101201R00</t>
  </si>
  <si>
    <t>Obsyp objektu bez prohození sypaniny</t>
  </si>
  <si>
    <t>-(0,1*1,5*1,5+1,21*2,4)*3</t>
  </si>
  <si>
    <t>0,58*(1,6*1,6)*3</t>
  </si>
  <si>
    <t>-(0,196*0,58)*3</t>
  </si>
  <si>
    <t>181006115R00</t>
  </si>
  <si>
    <t>Rozprostření zemin v rov./sklonu 1:5, tl. do 40 cm</t>
  </si>
  <si>
    <t>70,0</t>
  </si>
  <si>
    <t>181301102R00</t>
  </si>
  <si>
    <t>Rozprostření ornice, rovina, tl. 10-15 cm,do 500m2</t>
  </si>
  <si>
    <t>182001151R00</t>
  </si>
  <si>
    <t>Prokypření půdy rotavátorem</t>
  </si>
  <si>
    <t>Odkaz na mn. položky pořadí 21 : 70,00000</t>
  </si>
  <si>
    <t>19900000RR00</t>
  </si>
  <si>
    <t>Poplatek za skládku zeminy vč. stavebního odpadu a navážky</t>
  </si>
  <si>
    <t>Vlastní</t>
  </si>
  <si>
    <t>Indiv</t>
  </si>
  <si>
    <t>Odkaz na mn. položky pořadí 12 : 205,52340</t>
  </si>
  <si>
    <t>112100001RAA</t>
  </si>
  <si>
    <t>kus</t>
  </si>
  <si>
    <t>Agregovaná položka</t>
  </si>
  <si>
    <t>POL2_</t>
  </si>
  <si>
    <t>180400020RA0</t>
  </si>
  <si>
    <t>Založení trávníku parkového v rovině s dodáním osiva</t>
  </si>
  <si>
    <t xml:space="preserve">viz výkres D.1.b.3 - Řez A-A´ : </t>
  </si>
  <si>
    <t>10364200R</t>
  </si>
  <si>
    <t>Ornice pro pozemkové úpravy</t>
  </si>
  <si>
    <t>SPCM</t>
  </si>
  <si>
    <t>RTS 22/ II</t>
  </si>
  <si>
    <t>Specifikace</t>
  </si>
  <si>
    <t>POL3_</t>
  </si>
  <si>
    <t>vč. dopravních nákladů</t>
  </si>
  <si>
    <t>Odkaz na mn. položky pořadí 17 : 70,00000*0,15</t>
  </si>
  <si>
    <t>58125110R</t>
  </si>
  <si>
    <t xml:space="preserve">Zemina </t>
  </si>
  <si>
    <t>t</t>
  </si>
  <si>
    <t>70,0*0,36*2,1</t>
  </si>
  <si>
    <t>583320881R</t>
  </si>
  <si>
    <t>Štěrkopísek tříděný</t>
  </si>
  <si>
    <t>Odkaz na mn. položky pořadí 15 : 41,60136*1,7</t>
  </si>
  <si>
    <t>Koeficient : 0,05</t>
  </si>
  <si>
    <t>212561111R00</t>
  </si>
  <si>
    <t>Výplň odvodňov. trativodů kam. hrubě drcen. 16-32 mm</t>
  </si>
  <si>
    <t>(0,35*0,41+0,5*1,0)*13,0</t>
  </si>
  <si>
    <t>212971110R00</t>
  </si>
  <si>
    <t>Opláštění trativodů z geotext., do sklonu 1:2,5</t>
  </si>
  <si>
    <t>4,6*13,0</t>
  </si>
  <si>
    <t>273351215R00</t>
  </si>
  <si>
    <t>Bednění stěn základových desek - zřízení</t>
  </si>
  <si>
    <t>0,15*(1,5*4)*3</t>
  </si>
  <si>
    <t>273351216R00</t>
  </si>
  <si>
    <t>Bednění stěn základových desek - odstranění</t>
  </si>
  <si>
    <t>Včetně očištění, vytřídění a uložení bednicího materiálu.</t>
  </si>
  <si>
    <t>Odkaz na mn. položky pořadí 27 : 2,70000</t>
  </si>
  <si>
    <t>289971211R00</t>
  </si>
  <si>
    <t xml:space="preserve">Zřízení vrstvy z geotextilie sklon do 1:5 </t>
  </si>
  <si>
    <t>183,0</t>
  </si>
  <si>
    <t>69366199R</t>
  </si>
  <si>
    <t>Geotextilie netkaná 500 g/m2</t>
  </si>
  <si>
    <t>Odkaz na mn. položky pořadí 26 : 59,80000*1,1</t>
  </si>
  <si>
    <t>Odkaz na mn. položky pořadí 29 : 183,00000*1,1</t>
  </si>
  <si>
    <t>451541111R00</t>
  </si>
  <si>
    <t>Lože pod potrubí ze štěrkodrtě 4 - 8 mm</t>
  </si>
  <si>
    <t xml:space="preserve">trativod : </t>
  </si>
  <si>
    <t>0,1*0,35*13,0</t>
  </si>
  <si>
    <t>451573111R00</t>
  </si>
  <si>
    <t>Lože pod potrubí ze štěrkopísku do 63 mm</t>
  </si>
  <si>
    <t>0,1*(1,6*1,6)*3</t>
  </si>
  <si>
    <t>452311151RT1</t>
  </si>
  <si>
    <t>Desky podkladní z betonu  beton prostý třídy C 20/25</t>
  </si>
  <si>
    <t>0,1*(1,5*1,5)*3</t>
  </si>
  <si>
    <t>457621412R00</t>
  </si>
  <si>
    <t>Těsnění z asfaltobet. úprava spár zálivkou</t>
  </si>
  <si>
    <t>m</t>
  </si>
  <si>
    <t xml:space="preserve">kamenná dlažba : </t>
  </si>
  <si>
    <t>2*(4,8+1,22)</t>
  </si>
  <si>
    <t>451579977R00</t>
  </si>
  <si>
    <t>Příplatek za dalších 10 mm lože ze štěrkodrti při tl. nad 100 mm</t>
  </si>
  <si>
    <t>Odkaz na mn. položky pořadí 37 : 183,00000*14</t>
  </si>
  <si>
    <t>564112325R00</t>
  </si>
  <si>
    <t>Podklad z betonového recyklátu frakce 0-63, tloušťky 250 mm, po zhutnění</t>
  </si>
  <si>
    <t>183,0*2</t>
  </si>
  <si>
    <t>564871111RT2</t>
  </si>
  <si>
    <t>Podklad ze štěrkodrti po zhutnění tloušťky 25 cm štěrkodrť frakce 0-32 mm</t>
  </si>
  <si>
    <t>Odkaz na mn. položky pořadí 38 : 183,00000</t>
  </si>
  <si>
    <t>596215040R00</t>
  </si>
  <si>
    <t>Kladení zámkové dlažby tl. 8 cm do drtě tl. 4 cm</t>
  </si>
  <si>
    <t>596291113R00</t>
  </si>
  <si>
    <t xml:space="preserve">Řezání zámkové dlažby tl. 80 mm </t>
  </si>
  <si>
    <t>3,0+1,8+1,5+4,4+5,9+4,4</t>
  </si>
  <si>
    <t>5,7+12,7+14,2+13,6+2,0</t>
  </si>
  <si>
    <t>2,2+0,42*2+1,6*3+2,0*3</t>
  </si>
  <si>
    <t>596415040R00</t>
  </si>
  <si>
    <t>Kladení kamenné dlažby do drtě tl. 4 cm</t>
  </si>
  <si>
    <t>zpětně</t>
  </si>
  <si>
    <t>6,0</t>
  </si>
  <si>
    <t>59245300R</t>
  </si>
  <si>
    <t>Dlažba betonová zámková tl. 80 mm, přírodní</t>
  </si>
  <si>
    <t>Odkaz na mn. položky pořadí 38 : 183,00000*1,05</t>
  </si>
  <si>
    <t>627453210RT1</t>
  </si>
  <si>
    <t>Oprava spárování dlažeb z kamene plochy nad 4 m2 cementovou maltou</t>
  </si>
  <si>
    <t>s vyškrábáním, vymytím a novým vyspárováním</t>
  </si>
  <si>
    <t>452112111R00</t>
  </si>
  <si>
    <t>Osazení beton, prstenců, výšky do 100 mm</t>
  </si>
  <si>
    <t>3*3</t>
  </si>
  <si>
    <t>871318111R00</t>
  </si>
  <si>
    <t>Kladení drenážního potrubí z plastických hmot</t>
  </si>
  <si>
    <t>13,0</t>
  </si>
  <si>
    <t>894421111RT1</t>
  </si>
  <si>
    <t>Osazení betonových dílců šachet do 0,5 t skruže rovné, na kroužek, do 0,5 t</t>
  </si>
  <si>
    <t>1*3</t>
  </si>
  <si>
    <t>894421112RT1</t>
  </si>
  <si>
    <t>Osazení betonových dílců šachet do 1,4 t skruže rovné, na kroužek, do 1,4 t</t>
  </si>
  <si>
    <t>894422111RT1</t>
  </si>
  <si>
    <t>Osazení betonových dílců šachet skruže přechodové, na kroužek</t>
  </si>
  <si>
    <t>894423111RT1</t>
  </si>
  <si>
    <t>Osazení betonových dílců šachet do 2,0 t šachtová dna, na kroužek, do 2,0 t</t>
  </si>
  <si>
    <t>895941111R00</t>
  </si>
  <si>
    <t>Zřízení vpusti uliční z dílců</t>
  </si>
  <si>
    <t>3</t>
  </si>
  <si>
    <t>899103111R00</t>
  </si>
  <si>
    <t>Osazení poklopu s rámem do 150 kg</t>
  </si>
  <si>
    <t>899211112R00</t>
  </si>
  <si>
    <t>Osazení mříží litinových s rámem do 100 kg</t>
  </si>
  <si>
    <t>899521211R00</t>
  </si>
  <si>
    <t>Stupadla šachtová , vč. dodávky</t>
  </si>
  <si>
    <t>7*3</t>
  </si>
  <si>
    <t>28611056R</t>
  </si>
  <si>
    <t>Trubka drenážní PVC DN 160, perforovaná</t>
  </si>
  <si>
    <t>Odkaz na mn. položky pořadí 44 : 13,00000*1,1</t>
  </si>
  <si>
    <t>55241713R</t>
  </si>
  <si>
    <t xml:space="preserve">Poklop šachtový litina D400 </t>
  </si>
  <si>
    <t>Odkaz na mn. položky pořadí 50 : 3,00000</t>
  </si>
  <si>
    <t>55243094R</t>
  </si>
  <si>
    <t>Mříž vtoková D400 rovná 500 x 500 mm</t>
  </si>
  <si>
    <t>Odkaz na mn. položky pořadí 51 : 3,00000</t>
  </si>
  <si>
    <t>55343910R</t>
  </si>
  <si>
    <t>Koš kalový pro mříž 500 x 500 mm, pozink v. 600 mm</t>
  </si>
  <si>
    <t>592239006R</t>
  </si>
  <si>
    <t>Dno s kalovou prohlubní h=30cm, Di 45cm, betonové</t>
  </si>
  <si>
    <t>592239010R</t>
  </si>
  <si>
    <t>Skruž s otvorem DN 150, h=35cm, Di 45cm, betonová</t>
  </si>
  <si>
    <t>59224301R</t>
  </si>
  <si>
    <t>Prstenec vyrovnávací betonový</t>
  </si>
  <si>
    <t>59224309R</t>
  </si>
  <si>
    <t>Skruž horní h=60cm, Di 45cm, betonová</t>
  </si>
  <si>
    <t>59224329.AR</t>
  </si>
  <si>
    <t>Konus šachtový beton 100-63/58/10</t>
  </si>
  <si>
    <t>Odkaz na mn. položky pořadí 47 : 3,00000</t>
  </si>
  <si>
    <t>592243393R</t>
  </si>
  <si>
    <t>Skruž šachtová beton 100/50/10</t>
  </si>
  <si>
    <t>Odkaz na mn. položky pořadí 45 : 3,00000</t>
  </si>
  <si>
    <t>592243395R</t>
  </si>
  <si>
    <t xml:space="preserve">Skruž šachtová beton 100/100/10 </t>
  </si>
  <si>
    <t>Odkaz na mn. položky pořadí 46 : 3,00000</t>
  </si>
  <si>
    <t>59224348.AR</t>
  </si>
  <si>
    <t>Prstenec šachtový vyrovnávací 63/8</t>
  </si>
  <si>
    <t>Odkaz na mn. položky pořadí 43 : 9,00000</t>
  </si>
  <si>
    <t>59224367.AR</t>
  </si>
  <si>
    <t>Dno šachtové beton 100/80 se žlabem</t>
  </si>
  <si>
    <t>Odkaz na mn. položky pořadí 48 : 3,00000</t>
  </si>
  <si>
    <t>59224373.AR</t>
  </si>
  <si>
    <t>Těsnění elastomerové pro šachtové díly DN 1000</t>
  </si>
  <si>
    <t>91656111RR00</t>
  </si>
  <si>
    <t>Osazení záhon.obrubníků do lože z C 20/25 s opěrou</t>
  </si>
  <si>
    <t>5,0+28,0</t>
  </si>
  <si>
    <t>91810111RR00</t>
  </si>
  <si>
    <t>Lože pod obrubníky nebo obruby dlažeb z C 12/15</t>
  </si>
  <si>
    <t>0,15*0,15*33,0</t>
  </si>
  <si>
    <t>59217421R</t>
  </si>
  <si>
    <t>Obrubník chodníkový v. 250 x 100 x 1000 mm přírodní</t>
  </si>
  <si>
    <t>938901101R00</t>
  </si>
  <si>
    <t>Očištění dlažby z kam./ bet. od porostu</t>
  </si>
  <si>
    <t>963015121R00</t>
  </si>
  <si>
    <t>Demontáž prefabrikovaných prvků do 0,09 t</t>
  </si>
  <si>
    <t>5*3</t>
  </si>
  <si>
    <t xml:space="preserve">prstence : </t>
  </si>
  <si>
    <t>963015131R00</t>
  </si>
  <si>
    <t>Demontáž prefabrikovaných prvků do 0,12 t</t>
  </si>
  <si>
    <t xml:space="preserve">horní skruž : </t>
  </si>
  <si>
    <t>963015141R00</t>
  </si>
  <si>
    <t>Demontáž prefabrikovaných prvků do 0,50 t</t>
  </si>
  <si>
    <t xml:space="preserve">poklop,konus, skruž 50cm : </t>
  </si>
  <si>
    <t>963015151R00</t>
  </si>
  <si>
    <t>Demontáž prefabrikovaných prvků do 1,0 t</t>
  </si>
  <si>
    <t xml:space="preserve">skruž 100cm : </t>
  </si>
  <si>
    <t>963015161R00</t>
  </si>
  <si>
    <t>Demontáž prefabrikovaných prvků do 2,0 t</t>
  </si>
  <si>
    <t xml:space="preserve">šachtové dno : </t>
  </si>
  <si>
    <t>965022131R00</t>
  </si>
  <si>
    <t>Bourání kamenných podlah z kostek plochy nad 1 m2</t>
  </si>
  <si>
    <t>R dmtž koše</t>
  </si>
  <si>
    <t>Demontáž basketbalového koše</t>
  </si>
  <si>
    <t>998223011R00</t>
  </si>
  <si>
    <t>Přesun hmot, pozemní komunikace, kryt dlážděný</t>
  </si>
  <si>
    <t>Přesun hmot</t>
  </si>
  <si>
    <t>POL7_</t>
  </si>
  <si>
    <t>711823121RT4</t>
  </si>
  <si>
    <t>Montáž nopové fólie svisle včetně dodávky fólie</t>
  </si>
  <si>
    <t>0,5*40,0</t>
  </si>
  <si>
    <t>711823129RT4</t>
  </si>
  <si>
    <t xml:space="preserve">Montáž ukončovací lišty k nopové fólii včetně dodávky lišty </t>
  </si>
  <si>
    <t>40,0</t>
  </si>
  <si>
    <t>998711101R00</t>
  </si>
  <si>
    <t>Přesun hmot pro izolace proti vodě, výšky do 6 m</t>
  </si>
  <si>
    <t>721176224R00</t>
  </si>
  <si>
    <t>Potrubí KG svodné (ležaté) v zemi, D 160 x 4,0 mm</t>
  </si>
  <si>
    <t>1,0*3</t>
  </si>
  <si>
    <t>721290112R00</t>
  </si>
  <si>
    <t>Zkouška těsnosti kanalizace vodou DN 200 mm</t>
  </si>
  <si>
    <t>Odkaz na mn. položky pořadí 82 : 6,00000</t>
  </si>
  <si>
    <t>998721101R00</t>
  </si>
  <si>
    <t>Přesun hmot pro vnitřní kanalizaci, výšky do 6 m</t>
  </si>
  <si>
    <t>979011111R00</t>
  </si>
  <si>
    <t>Svislá doprava suti a vybour. hmot za 2.NP a 1.PP</t>
  </si>
  <si>
    <t xml:space="preserve">šachty a uliční vpusti : </t>
  </si>
  <si>
    <t>14,81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</si>
  <si>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</si>
  <si>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</si>
  <si>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</si>
  <si>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</si>
  <si>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</si>
  <si>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172,74*(20-1)</t>
  </si>
  <si>
    <t>979082121R00</t>
  </si>
  <si>
    <t>Příplatek k vnitrost. dopravě suti za dalších 5 m</t>
  </si>
  <si>
    <t>172,74*((30-10)/5)</t>
  </si>
  <si>
    <t>979990107R00</t>
  </si>
  <si>
    <t>Poplatek za uložení suti</t>
  </si>
  <si>
    <t>979082111R00</t>
  </si>
  <si>
    <t>Vnitrostaveništní doprava suti do 10 m</t>
  </si>
  <si>
    <t>Přesun suti</t>
  </si>
  <si>
    <t>POL8_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</si>
  <si>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</si>
  <si>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</si>
  <si>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</si>
  <si>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</si>
  <si>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</si>
  <si>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</si>
  <si>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</si>
  <si>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</si>
  <si>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POL99_0</t>
  </si>
  <si>
    <t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lávek nad výkopy včetně zábradlí.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</si>
  <si>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</si>
  <si>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</si>
  <si>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</si>
  <si>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t>
  </si>
  <si>
    <t>005121030R</t>
  </si>
  <si>
    <t>Odstranění zařízení staveniště</t>
  </si>
  <si>
    <t>Náklady zhotovitele spojené s kompletní likvidací zařízení staveniště vč. uvedení všech dotčených ploch a zařízení do bezvadného stavu.</t>
  </si>
  <si>
    <t>005124010R</t>
  </si>
  <si>
    <t>Koordinační činnost</t>
  </si>
  <si>
    <t>Koordinace stavebních a technologických dodávek stavby.</t>
  </si>
  <si>
    <t>Náklady zhotovitele související se zajištěním a provedením kompletního díla dle PD a souvisejících dokladů.</t>
  </si>
  <si>
    <t>Koordinovat práce poddodavatelů na základě projektu, provádění věcné a cenové kontroly vč. přejímky a zajištění plnění dílčích termínů dodávek.</t>
  </si>
  <si>
    <t>00512401RT</t>
  </si>
  <si>
    <t>Kompletační činnost</t>
  </si>
  <si>
    <t>Zajištění a projednání všech nezbytných úkonů, inženýringu a administrativy pro stavbu.</t>
  </si>
  <si>
    <t>Jednání s dotčenými institucemi, s dotčenými  orgány státní správy a samosprávy.</t>
  </si>
  <si>
    <t>Součinnost s ostatními zúčastněnými stranami.</t>
  </si>
  <si>
    <t>Technická řešení - návrh a projednání nutných, odchylek a změn oproti PD zjišť.v průběhu stavby.</t>
  </si>
  <si>
    <t>0051210RR</t>
  </si>
  <si>
    <t>Příprava staveniště</t>
  </si>
  <si>
    <t>Náklady zhotovitele spojené s ochranou dřevin, stromů, porostů a vegetačních ploch při stavebních pracích dle ČSN 83 9061 po celou dobu výstavby.</t>
  </si>
  <si>
    <t>00511 R</t>
  </si>
  <si>
    <t xml:space="preserve">Geodetické práce 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</si>
  <si>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</si>
  <si>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</si>
  <si>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t>
  </si>
  <si>
    <t>00523  R</t>
  </si>
  <si>
    <t>Zkoušky, revize a sondy</t>
  </si>
  <si>
    <t>Náklady zhotovitele, související s prováděním zkoušek, revizí a sond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</si>
  <si>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</si>
  <si>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</si>
  <si>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</si>
  <si>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016</t>
  </si>
  <si>
    <t>Zpracování fotodokumentace stavu zájmového území v elektronické podobě</t>
  </si>
  <si>
    <t>A) Fotodokumentace stávajícího stavu před zahájením stavebních prací.</t>
  </si>
  <si>
    <t>B) Fotodokumentace průběhu realizace předkládaná při fakturaci.</t>
  </si>
  <si>
    <t>C) Fotodokumentace dokončeného díla.</t>
  </si>
  <si>
    <t>SUM</t>
  </si>
  <si>
    <t>Poznámky uchazeče k zadání</t>
  </si>
  <si>
    <t>POPUZIV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</si>
  <si>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</si>
  <si>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Odstranění objektů zařízení staveniště včetně přípojek energií a jejich odvoz. Položka zahrnuje i náklady na úpravu povrchů po odstranění zařízení staveniště ( zatravnění, ornice)  a úklid ploch, na kterých bylo zařízení staveniště provozováno.</t>
  </si>
  <si>
    <t>END</t>
  </si>
  <si>
    <t>Stupeň:</t>
  </si>
  <si>
    <t>DPS</t>
  </si>
  <si>
    <t>Kácení stromů do prům. 500 mm a odstranění pařezů včetně odvozu, úpravy terénu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</si>
</sst>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2" xfId="0" applyBorder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I16" sqref="I16:J2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45" customHeight="1" x14ac:dyDescent="0.2">
      <c r="A2" s="2"/>
      <c r="B2" s="111" t="s">
        <v>24</v>
      </c>
      <c r="C2" s="112"/>
      <c r="D2" s="113" t="s">
        <v>47</v>
      </c>
      <c r="E2" s="114" t="s">
        <v>45</v>
      </c>
      <c r="F2" s="115"/>
      <c r="G2" s="115"/>
      <c r="H2" s="115"/>
      <c r="I2" s="115"/>
      <c r="J2" s="116"/>
      <c r="O2" s="1"/>
    </row>
    <row r="3" spans="1:15" ht="7.5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108">
        <v>5494</v>
      </c>
      <c r="B4" s="122" t="s">
        <v>482</v>
      </c>
      <c r="C4" s="123"/>
      <c r="D4" s="124" t="s">
        <v>483</v>
      </c>
      <c r="E4" s="125"/>
      <c r="F4" s="126"/>
      <c r="G4" s="126"/>
      <c r="H4" s="126"/>
      <c r="I4" s="126"/>
      <c r="J4" s="127"/>
    </row>
    <row r="5" spans="1:15" ht="32.25" customHeight="1" x14ac:dyDescent="0.2">
      <c r="A5" s="2"/>
      <c r="B5" s="31" t="s">
        <v>23</v>
      </c>
      <c r="D5" s="128" t="s">
        <v>48</v>
      </c>
      <c r="E5" s="91"/>
      <c r="F5" s="91"/>
      <c r="G5" s="91"/>
      <c r="H5" s="18" t="s">
        <v>42</v>
      </c>
      <c r="I5" s="130" t="s">
        <v>52</v>
      </c>
      <c r="J5" s="8"/>
    </row>
    <row r="6" spans="1:15" ht="15.75" customHeight="1" x14ac:dyDescent="0.2">
      <c r="A6" s="2"/>
      <c r="B6" s="28"/>
      <c r="C6" s="55"/>
      <c r="D6" s="110" t="s">
        <v>49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51</v>
      </c>
      <c r="E7" s="129" t="s">
        <v>50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 t="s">
        <v>46</v>
      </c>
      <c r="E11" s="131"/>
      <c r="F11" s="131"/>
      <c r="G11" s="131"/>
      <c r="H11" s="18" t="s">
        <v>42</v>
      </c>
      <c r="I11" s="136" t="s">
        <v>56</v>
      </c>
      <c r="J11" s="8"/>
    </row>
    <row r="12" spans="1:15" ht="15.75" customHeight="1" x14ac:dyDescent="0.2">
      <c r="A12" s="2"/>
      <c r="B12" s="28"/>
      <c r="C12" s="55"/>
      <c r="D12" s="132" t="s">
        <v>53</v>
      </c>
      <c r="E12" s="132"/>
      <c r="F12" s="132"/>
      <c r="G12" s="132"/>
      <c r="H12" s="18" t="s">
        <v>36</v>
      </c>
      <c r="I12" s="137"/>
      <c r="J12" s="8"/>
    </row>
    <row r="13" spans="1:15" ht="15.75" customHeight="1" x14ac:dyDescent="0.2">
      <c r="A13" s="2"/>
      <c r="B13" s="29"/>
      <c r="C13" s="56"/>
      <c r="D13" s="135" t="s">
        <v>55</v>
      </c>
      <c r="E13" s="133" t="s">
        <v>54</v>
      </c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SUMIF(F52:F66,A16,I52:I66)+SUMIF(F52:F66,"PSU",I52:I66)</f>
        <v>0</v>
      </c>
      <c r="J16" s="85"/>
    </row>
    <row r="17" spans="1:10" ht="23.25" customHeight="1" x14ac:dyDescent="0.2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SUMIF(F52:F66,A17,I52:I66)</f>
        <v>0</v>
      </c>
      <c r="J17" s="85"/>
    </row>
    <row r="18" spans="1:10" ht="23.25" customHeight="1" x14ac:dyDescent="0.2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SUMIF(F52:F66,A18,I52:I66)</f>
        <v>0</v>
      </c>
      <c r="J18" s="85"/>
    </row>
    <row r="19" spans="1:10" ht="23.25" customHeight="1" x14ac:dyDescent="0.2">
      <c r="A19" s="199" t="s">
        <v>95</v>
      </c>
      <c r="B19" s="38" t="s">
        <v>29</v>
      </c>
      <c r="C19" s="62"/>
      <c r="D19" s="63"/>
      <c r="E19" s="83"/>
      <c r="F19" s="84"/>
      <c r="G19" s="83"/>
      <c r="H19" s="84"/>
      <c r="I19" s="83">
        <f>SUMIF(F52:F66,A19,I52:I66)</f>
        <v>0</v>
      </c>
      <c r="J19" s="85"/>
    </row>
    <row r="20" spans="1:10" ht="23.25" customHeight="1" x14ac:dyDescent="0.2">
      <c r="A20" s="199" t="s">
        <v>96</v>
      </c>
      <c r="B20" s="38" t="s">
        <v>30</v>
      </c>
      <c r="C20" s="62"/>
      <c r="D20" s="63"/>
      <c r="E20" s="83"/>
      <c r="F20" s="84"/>
      <c r="G20" s="83"/>
      <c r="H20" s="84"/>
      <c r="I20" s="83">
        <f>SUMIF(F52:F66,A20,I52:I66)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'01 01 Pol'!AE381</f>
        <v>0</v>
      </c>
      <c r="G39" s="152">
        <f>'01 01 Pol'!AF381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43</v>
      </c>
      <c r="C40" s="156" t="s">
        <v>45</v>
      </c>
      <c r="D40" s="156"/>
      <c r="E40" s="156"/>
      <c r="F40" s="157">
        <f>'01 01 Pol'!AE381</f>
        <v>0</v>
      </c>
      <c r="G40" s="158">
        <f>'01 01 Pol'!AF381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'01 01 Pol'!AE381</f>
        <v>0</v>
      </c>
      <c r="G41" s="153">
        <f>'01 01 Pol'!AF381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58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">
      <c r="A44" t="s">
        <v>60</v>
      </c>
      <c r="B44" t="s">
        <v>61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9" spans="1:10" ht="15.75" x14ac:dyDescent="0.25">
      <c r="B49" s="178" t="s">
        <v>66</v>
      </c>
    </row>
    <row r="51" spans="1:10" ht="25.5" customHeight="1" x14ac:dyDescent="0.2">
      <c r="A51" s="180"/>
      <c r="B51" s="183" t="s">
        <v>18</v>
      </c>
      <c r="C51" s="183" t="s">
        <v>6</v>
      </c>
      <c r="D51" s="184"/>
      <c r="E51" s="184"/>
      <c r="F51" s="185" t="s">
        <v>67</v>
      </c>
      <c r="G51" s="185"/>
      <c r="H51" s="185"/>
      <c r="I51" s="185" t="s">
        <v>31</v>
      </c>
      <c r="J51" s="185" t="s">
        <v>0</v>
      </c>
    </row>
    <row r="52" spans="1:10" ht="36.75" customHeight="1" x14ac:dyDescent="0.2">
      <c r="A52" s="181"/>
      <c r="B52" s="186" t="s">
        <v>68</v>
      </c>
      <c r="C52" s="187" t="s">
        <v>69</v>
      </c>
      <c r="D52" s="188"/>
      <c r="E52" s="188"/>
      <c r="F52" s="195" t="s">
        <v>26</v>
      </c>
      <c r="G52" s="196"/>
      <c r="H52" s="196"/>
      <c r="I52" s="196">
        <f>'01 01 Pol'!G8</f>
        <v>0</v>
      </c>
      <c r="J52" s="192" t="str">
        <f>IF(I67=0,"",I52/I67*100)</f>
        <v/>
      </c>
    </row>
    <row r="53" spans="1:10" ht="36.75" customHeight="1" x14ac:dyDescent="0.2">
      <c r="A53" s="181"/>
      <c r="B53" s="186" t="s">
        <v>70</v>
      </c>
      <c r="C53" s="187" t="s">
        <v>71</v>
      </c>
      <c r="D53" s="188"/>
      <c r="E53" s="188"/>
      <c r="F53" s="195" t="s">
        <v>26</v>
      </c>
      <c r="G53" s="196"/>
      <c r="H53" s="196"/>
      <c r="I53" s="196">
        <f>'01 01 Pol'!G106</f>
        <v>0</v>
      </c>
      <c r="J53" s="192" t="str">
        <f>IF(I67=0,"",I53/I67*100)</f>
        <v/>
      </c>
    </row>
    <row r="54" spans="1:10" ht="36.75" customHeight="1" x14ac:dyDescent="0.2">
      <c r="A54" s="181"/>
      <c r="B54" s="186" t="s">
        <v>72</v>
      </c>
      <c r="C54" s="187" t="s">
        <v>73</v>
      </c>
      <c r="D54" s="188"/>
      <c r="E54" s="188"/>
      <c r="F54" s="195" t="s">
        <v>26</v>
      </c>
      <c r="G54" s="196"/>
      <c r="H54" s="196"/>
      <c r="I54" s="196">
        <f>'01 01 Pol'!G129</f>
        <v>0</v>
      </c>
      <c r="J54" s="192" t="str">
        <f>IF(I67=0,"",I54/I67*100)</f>
        <v/>
      </c>
    </row>
    <row r="55" spans="1:10" ht="36.75" customHeight="1" x14ac:dyDescent="0.2">
      <c r="A55" s="181"/>
      <c r="B55" s="186" t="s">
        <v>74</v>
      </c>
      <c r="C55" s="187" t="s">
        <v>75</v>
      </c>
      <c r="D55" s="188"/>
      <c r="E55" s="188"/>
      <c r="F55" s="195" t="s">
        <v>26</v>
      </c>
      <c r="G55" s="196"/>
      <c r="H55" s="196"/>
      <c r="I55" s="196">
        <f>'01 01 Pol'!G147</f>
        <v>0</v>
      </c>
      <c r="J55" s="192" t="str">
        <f>IF(I67=0,"",I55/I67*100)</f>
        <v/>
      </c>
    </row>
    <row r="56" spans="1:10" ht="36.75" customHeight="1" x14ac:dyDescent="0.2">
      <c r="A56" s="181"/>
      <c r="B56" s="186" t="s">
        <v>76</v>
      </c>
      <c r="C56" s="187" t="s">
        <v>77</v>
      </c>
      <c r="D56" s="188"/>
      <c r="E56" s="188"/>
      <c r="F56" s="195" t="s">
        <v>26</v>
      </c>
      <c r="G56" s="196"/>
      <c r="H56" s="196"/>
      <c r="I56" s="196">
        <f>'01 01 Pol'!G173</f>
        <v>0</v>
      </c>
      <c r="J56" s="192" t="str">
        <f>IF(I67=0,"",I56/I67*100)</f>
        <v/>
      </c>
    </row>
    <row r="57" spans="1:10" ht="36.75" customHeight="1" x14ac:dyDescent="0.2">
      <c r="A57" s="181"/>
      <c r="B57" s="186" t="s">
        <v>78</v>
      </c>
      <c r="C57" s="187" t="s">
        <v>79</v>
      </c>
      <c r="D57" s="188"/>
      <c r="E57" s="188"/>
      <c r="F57" s="195" t="s">
        <v>26</v>
      </c>
      <c r="G57" s="196"/>
      <c r="H57" s="196"/>
      <c r="I57" s="196">
        <f>'01 01 Pol'!G179</f>
        <v>0</v>
      </c>
      <c r="J57" s="192" t="str">
        <f>IF(I67=0,"",I57/I67*100)</f>
        <v/>
      </c>
    </row>
    <row r="58" spans="1:10" ht="36.75" customHeight="1" x14ac:dyDescent="0.2">
      <c r="A58" s="181"/>
      <c r="B58" s="186" t="s">
        <v>80</v>
      </c>
      <c r="C58" s="187" t="s">
        <v>81</v>
      </c>
      <c r="D58" s="188"/>
      <c r="E58" s="188"/>
      <c r="F58" s="195" t="s">
        <v>26</v>
      </c>
      <c r="G58" s="196"/>
      <c r="H58" s="196"/>
      <c r="I58" s="196">
        <f>'01 01 Pol'!G260</f>
        <v>0</v>
      </c>
      <c r="J58" s="192" t="str">
        <f>IF(I67=0,"",I58/I67*100)</f>
        <v/>
      </c>
    </row>
    <row r="59" spans="1:10" ht="36.75" customHeight="1" x14ac:dyDescent="0.2">
      <c r="A59" s="181"/>
      <c r="B59" s="186" t="s">
        <v>82</v>
      </c>
      <c r="C59" s="187" t="s">
        <v>83</v>
      </c>
      <c r="D59" s="188"/>
      <c r="E59" s="188"/>
      <c r="F59" s="195" t="s">
        <v>26</v>
      </c>
      <c r="G59" s="196"/>
      <c r="H59" s="196"/>
      <c r="I59" s="196">
        <f>'01 01 Pol'!G268</f>
        <v>0</v>
      </c>
      <c r="J59" s="192" t="str">
        <f>IF(I67=0,"",I59/I67*100)</f>
        <v/>
      </c>
    </row>
    <row r="60" spans="1:10" ht="36.75" customHeight="1" x14ac:dyDescent="0.2">
      <c r="A60" s="181"/>
      <c r="B60" s="186" t="s">
        <v>84</v>
      </c>
      <c r="C60" s="187" t="s">
        <v>85</v>
      </c>
      <c r="D60" s="188"/>
      <c r="E60" s="188"/>
      <c r="F60" s="195" t="s">
        <v>26</v>
      </c>
      <c r="G60" s="196"/>
      <c r="H60" s="196"/>
      <c r="I60" s="196">
        <f>'01 01 Pol'!G273</f>
        <v>0</v>
      </c>
      <c r="J60" s="192" t="str">
        <f>IF(I67=0,"",I60/I67*100)</f>
        <v/>
      </c>
    </row>
    <row r="61" spans="1:10" ht="36.75" customHeight="1" x14ac:dyDescent="0.2">
      <c r="A61" s="181"/>
      <c r="B61" s="186" t="s">
        <v>86</v>
      </c>
      <c r="C61" s="187" t="s">
        <v>87</v>
      </c>
      <c r="D61" s="188"/>
      <c r="E61" s="188"/>
      <c r="F61" s="195" t="s">
        <v>26</v>
      </c>
      <c r="G61" s="196"/>
      <c r="H61" s="196"/>
      <c r="I61" s="196">
        <f>'01 01 Pol'!G309</f>
        <v>0</v>
      </c>
      <c r="J61" s="192" t="str">
        <f>IF(I67=0,"",I61/I67*100)</f>
        <v/>
      </c>
    </row>
    <row r="62" spans="1:10" ht="36.75" customHeight="1" x14ac:dyDescent="0.2">
      <c r="A62" s="181"/>
      <c r="B62" s="186" t="s">
        <v>88</v>
      </c>
      <c r="C62" s="187" t="s">
        <v>89</v>
      </c>
      <c r="D62" s="188"/>
      <c r="E62" s="188"/>
      <c r="F62" s="195" t="s">
        <v>27</v>
      </c>
      <c r="G62" s="196"/>
      <c r="H62" s="196"/>
      <c r="I62" s="196">
        <f>'01 01 Pol'!G311</f>
        <v>0</v>
      </c>
      <c r="J62" s="192" t="str">
        <f>IF(I67=0,"",I62/I67*100)</f>
        <v/>
      </c>
    </row>
    <row r="63" spans="1:10" ht="36.75" customHeight="1" x14ac:dyDescent="0.2">
      <c r="A63" s="181"/>
      <c r="B63" s="186" t="s">
        <v>90</v>
      </c>
      <c r="C63" s="187" t="s">
        <v>91</v>
      </c>
      <c r="D63" s="188"/>
      <c r="E63" s="188"/>
      <c r="F63" s="195" t="s">
        <v>27</v>
      </c>
      <c r="G63" s="196"/>
      <c r="H63" s="196"/>
      <c r="I63" s="196">
        <f>'01 01 Pol'!G322</f>
        <v>0</v>
      </c>
      <c r="J63" s="192" t="str">
        <f>IF(I67=0,"",I63/I67*100)</f>
        <v/>
      </c>
    </row>
    <row r="64" spans="1:10" ht="36.75" customHeight="1" x14ac:dyDescent="0.2">
      <c r="A64" s="181"/>
      <c r="B64" s="186" t="s">
        <v>92</v>
      </c>
      <c r="C64" s="187" t="s">
        <v>93</v>
      </c>
      <c r="D64" s="188"/>
      <c r="E64" s="188"/>
      <c r="F64" s="195" t="s">
        <v>94</v>
      </c>
      <c r="G64" s="196"/>
      <c r="H64" s="196"/>
      <c r="I64" s="196">
        <f>'01 01 Pol'!G333</f>
        <v>0</v>
      </c>
      <c r="J64" s="192" t="str">
        <f>IF(I67=0,"",I64/I67*100)</f>
        <v/>
      </c>
    </row>
    <row r="65" spans="1:10" ht="36.75" customHeight="1" x14ac:dyDescent="0.2">
      <c r="A65" s="181"/>
      <c r="B65" s="186" t="s">
        <v>95</v>
      </c>
      <c r="C65" s="187" t="s">
        <v>29</v>
      </c>
      <c r="D65" s="188"/>
      <c r="E65" s="188"/>
      <c r="F65" s="195" t="s">
        <v>95</v>
      </c>
      <c r="G65" s="196"/>
      <c r="H65" s="196"/>
      <c r="I65" s="196">
        <f>'01 01 Pol'!G345</f>
        <v>0</v>
      </c>
      <c r="J65" s="192" t="str">
        <f>IF(I67=0,"",I65/I67*100)</f>
        <v/>
      </c>
    </row>
    <row r="66" spans="1:10" ht="36.75" customHeight="1" x14ac:dyDescent="0.2">
      <c r="A66" s="181"/>
      <c r="B66" s="186" t="s">
        <v>96</v>
      </c>
      <c r="C66" s="187" t="s">
        <v>30</v>
      </c>
      <c r="D66" s="188"/>
      <c r="E66" s="188"/>
      <c r="F66" s="195" t="s">
        <v>96</v>
      </c>
      <c r="G66" s="196"/>
      <c r="H66" s="196"/>
      <c r="I66" s="196">
        <f>'01 01 Pol'!G368</f>
        <v>0</v>
      </c>
      <c r="J66" s="192" t="str">
        <f>IF(I67=0,"",I66/I67*100)</f>
        <v/>
      </c>
    </row>
    <row r="67" spans="1:10" ht="25.5" customHeight="1" x14ac:dyDescent="0.2">
      <c r="A67" s="182"/>
      <c r="B67" s="189" t="s">
        <v>1</v>
      </c>
      <c r="C67" s="190"/>
      <c r="D67" s="191"/>
      <c r="E67" s="191"/>
      <c r="F67" s="197"/>
      <c r="G67" s="198"/>
      <c r="H67" s="198"/>
      <c r="I67" s="198">
        <f>SUM(I52:I66)</f>
        <v>0</v>
      </c>
      <c r="J67" s="193">
        <f>SUM(J52:J66)</f>
        <v>0</v>
      </c>
    </row>
    <row r="68" spans="1:10" x14ac:dyDescent="0.2">
      <c r="F68" s="138"/>
      <c r="G68" s="138"/>
      <c r="H68" s="138"/>
      <c r="I68" s="138"/>
      <c r="J68" s="194"/>
    </row>
    <row r="69" spans="1:10" x14ac:dyDescent="0.2">
      <c r="F69" s="138"/>
      <c r="G69" s="138"/>
      <c r="H69" s="138"/>
      <c r="I69" s="138"/>
      <c r="J69" s="194"/>
    </row>
    <row r="70" spans="1:10" x14ac:dyDescent="0.2">
      <c r="F70" s="138"/>
      <c r="G70" s="138"/>
      <c r="H70" s="138"/>
      <c r="I70" s="138"/>
      <c r="J70" s="194"/>
    </row>
  </sheetData>
  <sheetProtection algorithmName="SHA-512" hashValue="WPdkQbTyMd6Tqm5RBwdLR+UP1QCSWQlfXNn6lgcNsyUfOjTPxsPdobgG2JctoVekEa5vC3zkCOwhFRLWvVYDtQ==" saltValue="9fBbAuDcg+k1+Sm1nutLV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A35DD-CD27-4956-B764-5F15D1021A7B}">
  <sheetPr>
    <outlinePr summaryBelow="0"/>
  </sheetPr>
  <dimension ref="A1:BH5000"/>
  <sheetViews>
    <sheetView workbookViewId="0">
      <pane ySplit="7" topLeftCell="A8" activePane="bottomLeft" state="frozen"/>
      <selection pane="bottomLeft" activeCell="AS108" sqref="AS108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42578125" customWidth="1"/>
    <col min="8" max="18" width="0" hidden="1" customWidth="1"/>
    <col min="19" max="19" width="9.140625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G1" t="s">
        <v>97</v>
      </c>
    </row>
    <row r="2" spans="1:60" ht="24.95" customHeight="1" x14ac:dyDescent="0.2">
      <c r="A2" s="201" t="s">
        <v>8</v>
      </c>
      <c r="B2" s="49" t="s">
        <v>47</v>
      </c>
      <c r="C2" s="276" t="s">
        <v>45</v>
      </c>
      <c r="D2" s="277"/>
      <c r="E2" s="277"/>
      <c r="F2" s="277"/>
      <c r="G2" s="278"/>
      <c r="AG2" t="s">
        <v>98</v>
      </c>
    </row>
    <row r="3" spans="1:60" ht="24.95" customHeight="1" x14ac:dyDescent="0.2">
      <c r="A3" s="201" t="s">
        <v>9</v>
      </c>
      <c r="B3" s="49" t="s">
        <v>43</v>
      </c>
      <c r="C3" s="276" t="s">
        <v>45</v>
      </c>
      <c r="D3" s="277"/>
      <c r="E3" s="277"/>
      <c r="F3" s="277"/>
      <c r="G3" s="278"/>
      <c r="AC3" s="179" t="s">
        <v>98</v>
      </c>
      <c r="AG3" t="s">
        <v>99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100</v>
      </c>
    </row>
    <row r="5" spans="1:60" x14ac:dyDescent="0.2">
      <c r="D5" s="10"/>
    </row>
    <row r="6" spans="1:60" ht="38.25" x14ac:dyDescent="0.2">
      <c r="A6" s="208" t="s">
        <v>101</v>
      </c>
      <c r="B6" s="210" t="s">
        <v>102</v>
      </c>
      <c r="C6" s="210" t="s">
        <v>103</v>
      </c>
      <c r="D6" s="209" t="s">
        <v>104</v>
      </c>
      <c r="E6" s="208" t="s">
        <v>105</v>
      </c>
      <c r="F6" s="207" t="s">
        <v>106</v>
      </c>
      <c r="G6" s="208" t="s">
        <v>31</v>
      </c>
      <c r="H6" s="211" t="s">
        <v>32</v>
      </c>
      <c r="I6" s="211" t="s">
        <v>107</v>
      </c>
      <c r="J6" s="211" t="s">
        <v>33</v>
      </c>
      <c r="K6" s="211" t="s">
        <v>108</v>
      </c>
      <c r="L6" s="211" t="s">
        <v>109</v>
      </c>
      <c r="M6" s="211" t="s">
        <v>110</v>
      </c>
      <c r="N6" s="211" t="s">
        <v>111</v>
      </c>
      <c r="O6" s="211" t="s">
        <v>112</v>
      </c>
      <c r="P6" s="211" t="s">
        <v>113</v>
      </c>
      <c r="Q6" s="211" t="s">
        <v>114</v>
      </c>
      <c r="R6" s="211" t="s">
        <v>115</v>
      </c>
      <c r="S6" s="211" t="s">
        <v>116</v>
      </c>
      <c r="T6" s="211" t="s">
        <v>117</v>
      </c>
      <c r="U6" s="211" t="s">
        <v>118</v>
      </c>
      <c r="V6" s="211" t="s">
        <v>119</v>
      </c>
      <c r="W6" s="211" t="s">
        <v>120</v>
      </c>
      <c r="X6" s="211" t="s">
        <v>121</v>
      </c>
      <c r="Y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123</v>
      </c>
      <c r="B8" s="239" t="s">
        <v>68</v>
      </c>
      <c r="C8" s="262" t="s">
        <v>69</v>
      </c>
      <c r="D8" s="240"/>
      <c r="E8" s="241"/>
      <c r="F8" s="242"/>
      <c r="G8" s="242">
        <f>SUMIF(AG9:AG105,"&lt;&gt;NOR",G9:G105)</f>
        <v>0</v>
      </c>
      <c r="H8" s="242"/>
      <c r="I8" s="242">
        <f>SUM(I9:I105)</f>
        <v>0</v>
      </c>
      <c r="J8" s="242"/>
      <c r="K8" s="242">
        <f>SUM(K9:K105)</f>
        <v>0</v>
      </c>
      <c r="L8" s="242"/>
      <c r="M8" s="242">
        <f>SUM(M9:M105)</f>
        <v>0</v>
      </c>
      <c r="N8" s="241"/>
      <c r="O8" s="241">
        <f>SUM(O9:O105)</f>
        <v>144.79000000000002</v>
      </c>
      <c r="P8" s="241"/>
      <c r="Q8" s="241">
        <f>SUM(Q9:Q105)</f>
        <v>157.93</v>
      </c>
      <c r="R8" s="242"/>
      <c r="S8" s="242"/>
      <c r="T8" s="243"/>
      <c r="U8" s="237"/>
      <c r="V8" s="237">
        <f>SUM(V9:V105)</f>
        <v>577.70000000000005</v>
      </c>
      <c r="W8" s="237"/>
      <c r="X8" s="237"/>
      <c r="Y8" s="237"/>
      <c r="AG8" t="s">
        <v>124</v>
      </c>
    </row>
    <row r="9" spans="1:60" ht="22.5" outlineLevel="1" x14ac:dyDescent="0.2">
      <c r="A9" s="245">
        <v>1</v>
      </c>
      <c r="B9" s="246" t="s">
        <v>125</v>
      </c>
      <c r="C9" s="263" t="s">
        <v>126</v>
      </c>
      <c r="D9" s="247" t="s">
        <v>127</v>
      </c>
      <c r="E9" s="248">
        <v>246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21</v>
      </c>
      <c r="M9" s="250">
        <f>G9*(1+L9/100)</f>
        <v>0</v>
      </c>
      <c r="N9" s="248">
        <v>0</v>
      </c>
      <c r="O9" s="248">
        <f>ROUND(E9*N9,2)</f>
        <v>0</v>
      </c>
      <c r="P9" s="248">
        <v>0.308</v>
      </c>
      <c r="Q9" s="248">
        <f>ROUND(E9*P9,2)</f>
        <v>75.77</v>
      </c>
      <c r="R9" s="250"/>
      <c r="S9" s="250" t="s">
        <v>128</v>
      </c>
      <c r="T9" s="251" t="s">
        <v>128</v>
      </c>
      <c r="U9" s="232">
        <v>0.06</v>
      </c>
      <c r="V9" s="232">
        <f>ROUND(E9*U9,2)</f>
        <v>14.76</v>
      </c>
      <c r="W9" s="232"/>
      <c r="X9" s="232" t="s">
        <v>129</v>
      </c>
      <c r="Y9" s="232" t="s">
        <v>130</v>
      </c>
      <c r="Z9" s="212"/>
      <c r="AA9" s="212"/>
      <c r="AB9" s="212"/>
      <c r="AC9" s="212"/>
      <c r="AD9" s="212"/>
      <c r="AE9" s="212"/>
      <c r="AF9" s="212"/>
      <c r="AG9" s="212" t="s">
        <v>131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64" t="s">
        <v>132</v>
      </c>
      <c r="D10" s="252"/>
      <c r="E10" s="252"/>
      <c r="F10" s="252"/>
      <c r="G10" s="25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133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29"/>
      <c r="B11" s="230"/>
      <c r="C11" s="265" t="s">
        <v>134</v>
      </c>
      <c r="D11" s="233"/>
      <c r="E11" s="234">
        <v>246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135</v>
      </c>
      <c r="AH11" s="212">
        <v>5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5">
        <v>2</v>
      </c>
      <c r="B12" s="246" t="s">
        <v>136</v>
      </c>
      <c r="C12" s="263" t="s">
        <v>137</v>
      </c>
      <c r="D12" s="247" t="s">
        <v>127</v>
      </c>
      <c r="E12" s="248">
        <v>246</v>
      </c>
      <c r="F12" s="249"/>
      <c r="G12" s="250">
        <f>ROUND(E12*F12,2)</f>
        <v>0</v>
      </c>
      <c r="H12" s="249"/>
      <c r="I12" s="250">
        <f>ROUND(E12*H12,2)</f>
        <v>0</v>
      </c>
      <c r="J12" s="249"/>
      <c r="K12" s="250">
        <f>ROUND(E12*J12,2)</f>
        <v>0</v>
      </c>
      <c r="L12" s="250">
        <v>21</v>
      </c>
      <c r="M12" s="250">
        <f>G12*(1+L12/100)</f>
        <v>0</v>
      </c>
      <c r="N12" s="248">
        <v>0</v>
      </c>
      <c r="O12" s="248">
        <f>ROUND(E12*N12,2)</f>
        <v>0</v>
      </c>
      <c r="P12" s="248">
        <v>0.154</v>
      </c>
      <c r="Q12" s="248">
        <f>ROUND(E12*P12,2)</f>
        <v>37.880000000000003</v>
      </c>
      <c r="R12" s="250"/>
      <c r="S12" s="250" t="s">
        <v>128</v>
      </c>
      <c r="T12" s="251" t="s">
        <v>128</v>
      </c>
      <c r="U12" s="232">
        <v>5.3800000000000001E-2</v>
      </c>
      <c r="V12" s="232">
        <f>ROUND(E12*U12,2)</f>
        <v>13.23</v>
      </c>
      <c r="W12" s="232"/>
      <c r="X12" s="232" t="s">
        <v>129</v>
      </c>
      <c r="Y12" s="232" t="s">
        <v>130</v>
      </c>
      <c r="Z12" s="212"/>
      <c r="AA12" s="212"/>
      <c r="AB12" s="212"/>
      <c r="AC12" s="212"/>
      <c r="AD12" s="212"/>
      <c r="AE12" s="212"/>
      <c r="AF12" s="212"/>
      <c r="AG12" s="212" t="s">
        <v>131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29"/>
      <c r="B13" s="230"/>
      <c r="C13" s="265" t="s">
        <v>138</v>
      </c>
      <c r="D13" s="233"/>
      <c r="E13" s="234"/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135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29"/>
      <c r="B14" s="230"/>
      <c r="C14" s="265" t="s">
        <v>139</v>
      </c>
      <c r="D14" s="233"/>
      <c r="E14" s="234">
        <v>246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135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5">
        <v>3</v>
      </c>
      <c r="B15" s="246" t="s">
        <v>140</v>
      </c>
      <c r="C15" s="263" t="s">
        <v>141</v>
      </c>
      <c r="D15" s="247" t="s">
        <v>127</v>
      </c>
      <c r="E15" s="248">
        <v>123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21</v>
      </c>
      <c r="M15" s="250">
        <f>G15*(1+L15/100)</f>
        <v>0</v>
      </c>
      <c r="N15" s="248">
        <v>0</v>
      </c>
      <c r="O15" s="248">
        <f>ROUND(E15*N15,2)</f>
        <v>0</v>
      </c>
      <c r="P15" s="248">
        <v>0.36</v>
      </c>
      <c r="Q15" s="248">
        <f>ROUND(E15*P15,2)</f>
        <v>44.28</v>
      </c>
      <c r="R15" s="250"/>
      <c r="S15" s="250" t="s">
        <v>128</v>
      </c>
      <c r="T15" s="251" t="s">
        <v>128</v>
      </c>
      <c r="U15" s="232">
        <v>4.4999999999999998E-2</v>
      </c>
      <c r="V15" s="232">
        <f>ROUND(E15*U15,2)</f>
        <v>5.54</v>
      </c>
      <c r="W15" s="232"/>
      <c r="X15" s="232" t="s">
        <v>129</v>
      </c>
      <c r="Y15" s="232" t="s">
        <v>130</v>
      </c>
      <c r="Z15" s="212"/>
      <c r="AA15" s="212"/>
      <c r="AB15" s="212"/>
      <c r="AC15" s="212"/>
      <c r="AD15" s="212"/>
      <c r="AE15" s="212"/>
      <c r="AF15" s="212"/>
      <c r="AG15" s="212" t="s">
        <v>131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29"/>
      <c r="B16" s="230"/>
      <c r="C16" s="265" t="s">
        <v>142</v>
      </c>
      <c r="D16" s="233"/>
      <c r="E16" s="234"/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135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29"/>
      <c r="B17" s="230"/>
      <c r="C17" s="265" t="s">
        <v>143</v>
      </c>
      <c r="D17" s="233"/>
      <c r="E17" s="234">
        <v>123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135</v>
      </c>
      <c r="AH17" s="212">
        <v>5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5">
        <v>4</v>
      </c>
      <c r="B18" s="246" t="s">
        <v>144</v>
      </c>
      <c r="C18" s="263" t="s">
        <v>145</v>
      </c>
      <c r="D18" s="247" t="s">
        <v>146</v>
      </c>
      <c r="E18" s="248">
        <v>1.8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21</v>
      </c>
      <c r="M18" s="250">
        <f>G18*(1+L18/100)</f>
        <v>0</v>
      </c>
      <c r="N18" s="248">
        <v>0</v>
      </c>
      <c r="O18" s="248">
        <f>ROUND(E18*N18,2)</f>
        <v>0</v>
      </c>
      <c r="P18" s="248">
        <v>0</v>
      </c>
      <c r="Q18" s="248">
        <f>ROUND(E18*P18,2)</f>
        <v>0</v>
      </c>
      <c r="R18" s="250"/>
      <c r="S18" s="250" t="s">
        <v>128</v>
      </c>
      <c r="T18" s="251" t="s">
        <v>128</v>
      </c>
      <c r="U18" s="232">
        <v>0.1</v>
      </c>
      <c r="V18" s="232">
        <f>ROUND(E18*U18,2)</f>
        <v>0.18</v>
      </c>
      <c r="W18" s="232"/>
      <c r="X18" s="232" t="s">
        <v>129</v>
      </c>
      <c r="Y18" s="232" t="s">
        <v>130</v>
      </c>
      <c r="Z18" s="212"/>
      <c r="AA18" s="212"/>
      <c r="AB18" s="212"/>
      <c r="AC18" s="212"/>
      <c r="AD18" s="212"/>
      <c r="AE18" s="212"/>
      <c r="AF18" s="212"/>
      <c r="AG18" s="212" t="s">
        <v>131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29"/>
      <c r="B19" s="230"/>
      <c r="C19" s="264" t="s">
        <v>147</v>
      </c>
      <c r="D19" s="252"/>
      <c r="E19" s="252"/>
      <c r="F19" s="252"/>
      <c r="G19" s="25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133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29"/>
      <c r="B20" s="230"/>
      <c r="C20" s="265" t="s">
        <v>138</v>
      </c>
      <c r="D20" s="233"/>
      <c r="E20" s="234"/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135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29"/>
      <c r="B21" s="230"/>
      <c r="C21" s="265" t="s">
        <v>148</v>
      </c>
      <c r="D21" s="233"/>
      <c r="E21" s="234">
        <v>1.8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135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5">
        <v>5</v>
      </c>
      <c r="B22" s="246" t="s">
        <v>149</v>
      </c>
      <c r="C22" s="263" t="s">
        <v>150</v>
      </c>
      <c r="D22" s="247" t="s">
        <v>146</v>
      </c>
      <c r="E22" s="248">
        <v>55.35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21</v>
      </c>
      <c r="M22" s="250">
        <f>G22*(1+L22/100)</f>
        <v>0</v>
      </c>
      <c r="N22" s="248">
        <v>0</v>
      </c>
      <c r="O22" s="248">
        <f>ROUND(E22*N22,2)</f>
        <v>0</v>
      </c>
      <c r="P22" s="248">
        <v>0</v>
      </c>
      <c r="Q22" s="248">
        <f>ROUND(E22*P22,2)</f>
        <v>0</v>
      </c>
      <c r="R22" s="250"/>
      <c r="S22" s="250" t="s">
        <v>128</v>
      </c>
      <c r="T22" s="251" t="s">
        <v>128</v>
      </c>
      <c r="U22" s="232">
        <v>0.63</v>
      </c>
      <c r="V22" s="232">
        <f>ROUND(E22*U22,2)</f>
        <v>34.869999999999997</v>
      </c>
      <c r="W22" s="232"/>
      <c r="X22" s="232" t="s">
        <v>129</v>
      </c>
      <c r="Y22" s="232" t="s">
        <v>130</v>
      </c>
      <c r="Z22" s="212"/>
      <c r="AA22" s="212"/>
      <c r="AB22" s="212"/>
      <c r="AC22" s="212"/>
      <c r="AD22" s="212"/>
      <c r="AE22" s="212"/>
      <c r="AF22" s="212"/>
      <c r="AG22" s="212" t="s">
        <v>131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29"/>
      <c r="B23" s="230"/>
      <c r="C23" s="264" t="s">
        <v>151</v>
      </c>
      <c r="D23" s="252"/>
      <c r="E23" s="252"/>
      <c r="F23" s="252"/>
      <c r="G23" s="25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133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29"/>
      <c r="B24" s="230"/>
      <c r="C24" s="265" t="s">
        <v>138</v>
      </c>
      <c r="D24" s="233"/>
      <c r="E24" s="234"/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135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29"/>
      <c r="B25" s="230"/>
      <c r="C25" s="265" t="s">
        <v>152</v>
      </c>
      <c r="D25" s="233"/>
      <c r="E25" s="234">
        <v>36.9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135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29"/>
      <c r="B26" s="230"/>
      <c r="C26" s="265" t="s">
        <v>153</v>
      </c>
      <c r="D26" s="233"/>
      <c r="E26" s="234">
        <v>18.45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135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5">
        <v>6</v>
      </c>
      <c r="B27" s="246" t="s">
        <v>149</v>
      </c>
      <c r="C27" s="263" t="s">
        <v>150</v>
      </c>
      <c r="D27" s="247" t="s">
        <v>146</v>
      </c>
      <c r="E27" s="248">
        <v>91.5</v>
      </c>
      <c r="F27" s="249"/>
      <c r="G27" s="250">
        <f>ROUND(E27*F27,2)</f>
        <v>0</v>
      </c>
      <c r="H27" s="249"/>
      <c r="I27" s="250">
        <f>ROUND(E27*H27,2)</f>
        <v>0</v>
      </c>
      <c r="J27" s="249"/>
      <c r="K27" s="250">
        <f>ROUND(E27*J27,2)</f>
        <v>0</v>
      </c>
      <c r="L27" s="250">
        <v>21</v>
      </c>
      <c r="M27" s="250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50"/>
      <c r="S27" s="250" t="s">
        <v>128</v>
      </c>
      <c r="T27" s="251" t="s">
        <v>128</v>
      </c>
      <c r="U27" s="232">
        <v>0.63</v>
      </c>
      <c r="V27" s="232">
        <f>ROUND(E27*U27,2)</f>
        <v>57.65</v>
      </c>
      <c r="W27" s="232"/>
      <c r="X27" s="232" t="s">
        <v>129</v>
      </c>
      <c r="Y27" s="232" t="s">
        <v>130</v>
      </c>
      <c r="Z27" s="212"/>
      <c r="AA27" s="212"/>
      <c r="AB27" s="212"/>
      <c r="AC27" s="212"/>
      <c r="AD27" s="212"/>
      <c r="AE27" s="212"/>
      <c r="AF27" s="212"/>
      <c r="AG27" s="212" t="s">
        <v>131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29"/>
      <c r="B28" s="230"/>
      <c r="C28" s="264" t="s">
        <v>151</v>
      </c>
      <c r="D28" s="252"/>
      <c r="E28" s="252"/>
      <c r="F28" s="252"/>
      <c r="G28" s="25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133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29"/>
      <c r="B29" s="230"/>
      <c r="C29" s="265" t="s">
        <v>154</v>
      </c>
      <c r="D29" s="233"/>
      <c r="E29" s="234"/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135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29"/>
      <c r="B30" s="230"/>
      <c r="C30" s="265" t="s">
        <v>155</v>
      </c>
      <c r="D30" s="233"/>
      <c r="E30" s="234"/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135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29"/>
      <c r="B31" s="230"/>
      <c r="C31" s="265" t="s">
        <v>156</v>
      </c>
      <c r="D31" s="233"/>
      <c r="E31" s="234">
        <v>91.5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135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5">
        <v>7</v>
      </c>
      <c r="B32" s="246" t="s">
        <v>157</v>
      </c>
      <c r="C32" s="263" t="s">
        <v>158</v>
      </c>
      <c r="D32" s="247" t="s">
        <v>146</v>
      </c>
      <c r="E32" s="248">
        <v>73.424999999999997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21</v>
      </c>
      <c r="M32" s="250">
        <f>G32*(1+L32/100)</f>
        <v>0</v>
      </c>
      <c r="N32" s="248">
        <v>0</v>
      </c>
      <c r="O32" s="248">
        <f>ROUND(E32*N32,2)</f>
        <v>0</v>
      </c>
      <c r="P32" s="248">
        <v>0</v>
      </c>
      <c r="Q32" s="248">
        <f>ROUND(E32*P32,2)</f>
        <v>0</v>
      </c>
      <c r="R32" s="250"/>
      <c r="S32" s="250" t="s">
        <v>128</v>
      </c>
      <c r="T32" s="251" t="s">
        <v>128</v>
      </c>
      <c r="U32" s="232">
        <v>0.08</v>
      </c>
      <c r="V32" s="232">
        <f>ROUND(E32*U32,2)</f>
        <v>5.87</v>
      </c>
      <c r="W32" s="232"/>
      <c r="X32" s="232" t="s">
        <v>129</v>
      </c>
      <c r="Y32" s="232" t="s">
        <v>130</v>
      </c>
      <c r="Z32" s="212"/>
      <c r="AA32" s="212"/>
      <c r="AB32" s="212"/>
      <c r="AC32" s="212"/>
      <c r="AD32" s="212"/>
      <c r="AE32" s="212"/>
      <c r="AF32" s="212"/>
      <c r="AG32" s="212" t="s">
        <v>131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29"/>
      <c r="B33" s="230"/>
      <c r="C33" s="265" t="s">
        <v>159</v>
      </c>
      <c r="D33" s="233"/>
      <c r="E33" s="234">
        <v>27.675000000000001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135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29"/>
      <c r="B34" s="230"/>
      <c r="C34" s="265" t="s">
        <v>160</v>
      </c>
      <c r="D34" s="233"/>
      <c r="E34" s="234">
        <v>45.75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135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5">
        <v>8</v>
      </c>
      <c r="B35" s="246" t="s">
        <v>161</v>
      </c>
      <c r="C35" s="263" t="s">
        <v>162</v>
      </c>
      <c r="D35" s="247" t="s">
        <v>146</v>
      </c>
      <c r="E35" s="248">
        <v>56.873399999999997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21</v>
      </c>
      <c r="M35" s="250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50"/>
      <c r="S35" s="250" t="s">
        <v>128</v>
      </c>
      <c r="T35" s="251" t="s">
        <v>128</v>
      </c>
      <c r="U35" s="232">
        <v>4.6550000000000002</v>
      </c>
      <c r="V35" s="232">
        <f>ROUND(E35*U35,2)</f>
        <v>264.75</v>
      </c>
      <c r="W35" s="232"/>
      <c r="X35" s="232" t="s">
        <v>129</v>
      </c>
      <c r="Y35" s="232" t="s">
        <v>130</v>
      </c>
      <c r="Z35" s="212"/>
      <c r="AA35" s="212"/>
      <c r="AB35" s="212"/>
      <c r="AC35" s="212"/>
      <c r="AD35" s="212"/>
      <c r="AE35" s="212"/>
      <c r="AF35" s="212"/>
      <c r="AG35" s="212" t="s">
        <v>131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29"/>
      <c r="B36" s="230"/>
      <c r="C36" s="264" t="s">
        <v>163</v>
      </c>
      <c r="D36" s="252"/>
      <c r="E36" s="252"/>
      <c r="F36" s="252"/>
      <c r="G36" s="25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133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2" x14ac:dyDescent="0.2">
      <c r="A37" s="229"/>
      <c r="B37" s="230"/>
      <c r="C37" s="265" t="s">
        <v>164</v>
      </c>
      <c r="D37" s="233"/>
      <c r="E37" s="234"/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135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29"/>
      <c r="B38" s="230"/>
      <c r="C38" s="265" t="s">
        <v>165</v>
      </c>
      <c r="D38" s="233"/>
      <c r="E38" s="234"/>
      <c r="F38" s="232"/>
      <c r="G38" s="232"/>
      <c r="H38" s="232"/>
      <c r="I38" s="232"/>
      <c r="J38" s="232"/>
      <c r="K38" s="232"/>
      <c r="L38" s="232"/>
      <c r="M38" s="232"/>
      <c r="N38" s="231"/>
      <c r="O38" s="231"/>
      <c r="P38" s="231"/>
      <c r="Q38" s="231"/>
      <c r="R38" s="232"/>
      <c r="S38" s="232"/>
      <c r="T38" s="232"/>
      <c r="U38" s="232"/>
      <c r="V38" s="232"/>
      <c r="W38" s="232"/>
      <c r="X38" s="232"/>
      <c r="Y38" s="232"/>
      <c r="Z38" s="212"/>
      <c r="AA38" s="212"/>
      <c r="AB38" s="212"/>
      <c r="AC38" s="212"/>
      <c r="AD38" s="212"/>
      <c r="AE38" s="212"/>
      <c r="AF38" s="212"/>
      <c r="AG38" s="212" t="s">
        <v>135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29"/>
      <c r="B39" s="230"/>
      <c r="C39" s="265" t="s">
        <v>166</v>
      </c>
      <c r="D39" s="233"/>
      <c r="E39" s="234"/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135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29"/>
      <c r="B40" s="230"/>
      <c r="C40" s="265" t="s">
        <v>167</v>
      </c>
      <c r="D40" s="233"/>
      <c r="E40" s="234">
        <v>46.875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135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29"/>
      <c r="B41" s="230"/>
      <c r="C41" s="265" t="s">
        <v>168</v>
      </c>
      <c r="D41" s="233"/>
      <c r="E41" s="234"/>
      <c r="F41" s="232"/>
      <c r="G41" s="232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135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29"/>
      <c r="B42" s="230"/>
      <c r="C42" s="265" t="s">
        <v>169</v>
      </c>
      <c r="D42" s="233"/>
      <c r="E42" s="234"/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135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29"/>
      <c r="B43" s="230"/>
      <c r="C43" s="265" t="s">
        <v>170</v>
      </c>
      <c r="D43" s="233"/>
      <c r="E43" s="234">
        <v>5.2224000000000004</v>
      </c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135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29"/>
      <c r="B44" s="230"/>
      <c r="C44" s="265" t="s">
        <v>138</v>
      </c>
      <c r="D44" s="233"/>
      <c r="E44" s="234"/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135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29"/>
      <c r="B45" s="230"/>
      <c r="C45" s="265" t="s">
        <v>171</v>
      </c>
      <c r="D45" s="233"/>
      <c r="E45" s="234"/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135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29"/>
      <c r="B46" s="230"/>
      <c r="C46" s="265" t="s">
        <v>172</v>
      </c>
      <c r="D46" s="233"/>
      <c r="E46" s="234">
        <v>1.3440000000000001</v>
      </c>
      <c r="F46" s="232"/>
      <c r="G46" s="23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135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29"/>
      <c r="B47" s="230"/>
      <c r="C47" s="265" t="s">
        <v>173</v>
      </c>
      <c r="D47" s="233"/>
      <c r="E47" s="234"/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135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29"/>
      <c r="B48" s="230"/>
      <c r="C48" s="265" t="s">
        <v>174</v>
      </c>
      <c r="D48" s="233"/>
      <c r="E48" s="234">
        <v>3.4319999999999999</v>
      </c>
      <c r="F48" s="232"/>
      <c r="G48" s="232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32"/>
      <c r="Z48" s="212"/>
      <c r="AA48" s="212"/>
      <c r="AB48" s="212"/>
      <c r="AC48" s="212"/>
      <c r="AD48" s="212"/>
      <c r="AE48" s="212"/>
      <c r="AF48" s="212"/>
      <c r="AG48" s="212" t="s">
        <v>135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5">
        <v>9</v>
      </c>
      <c r="B49" s="246" t="s">
        <v>175</v>
      </c>
      <c r="C49" s="263" t="s">
        <v>176</v>
      </c>
      <c r="D49" s="247" t="s">
        <v>127</v>
      </c>
      <c r="E49" s="248">
        <v>75</v>
      </c>
      <c r="F49" s="249"/>
      <c r="G49" s="250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21</v>
      </c>
      <c r="M49" s="250">
        <f>G49*(1+L49/100)</f>
        <v>0</v>
      </c>
      <c r="N49" s="248">
        <v>8.4999999999999995E-4</v>
      </c>
      <c r="O49" s="248">
        <f>ROUND(E49*N49,2)</f>
        <v>0.06</v>
      </c>
      <c r="P49" s="248">
        <v>0</v>
      </c>
      <c r="Q49" s="248">
        <f>ROUND(E49*P49,2)</f>
        <v>0</v>
      </c>
      <c r="R49" s="250"/>
      <c r="S49" s="250" t="s">
        <v>128</v>
      </c>
      <c r="T49" s="251" t="s">
        <v>128</v>
      </c>
      <c r="U49" s="232">
        <v>0.47899999999999998</v>
      </c>
      <c r="V49" s="232">
        <f>ROUND(E49*U49,2)</f>
        <v>35.93</v>
      </c>
      <c r="W49" s="232"/>
      <c r="X49" s="232" t="s">
        <v>129</v>
      </c>
      <c r="Y49" s="232" t="s">
        <v>130</v>
      </c>
      <c r="Z49" s="212"/>
      <c r="AA49" s="212"/>
      <c r="AB49" s="212"/>
      <c r="AC49" s="212"/>
      <c r="AD49" s="212"/>
      <c r="AE49" s="212"/>
      <c r="AF49" s="212"/>
      <c r="AG49" s="212" t="s">
        <v>131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29"/>
      <c r="B50" s="230"/>
      <c r="C50" s="265" t="s">
        <v>165</v>
      </c>
      <c r="D50" s="233"/>
      <c r="E50" s="234"/>
      <c r="F50" s="232"/>
      <c r="G50" s="232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135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29"/>
      <c r="B51" s="230"/>
      <c r="C51" s="265" t="s">
        <v>166</v>
      </c>
      <c r="D51" s="233"/>
      <c r="E51" s="234"/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135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29"/>
      <c r="B52" s="230"/>
      <c r="C52" s="265" t="s">
        <v>177</v>
      </c>
      <c r="D52" s="233"/>
      <c r="E52" s="234">
        <v>75</v>
      </c>
      <c r="F52" s="232"/>
      <c r="G52" s="232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135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5">
        <v>10</v>
      </c>
      <c r="B53" s="246" t="s">
        <v>178</v>
      </c>
      <c r="C53" s="263" t="s">
        <v>179</v>
      </c>
      <c r="D53" s="247" t="s">
        <v>127</v>
      </c>
      <c r="E53" s="248">
        <v>75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21</v>
      </c>
      <c r="M53" s="250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50"/>
      <c r="S53" s="250" t="s">
        <v>128</v>
      </c>
      <c r="T53" s="251" t="s">
        <v>128</v>
      </c>
      <c r="U53" s="232">
        <v>0.32700000000000001</v>
      </c>
      <c r="V53" s="232">
        <f>ROUND(E53*U53,2)</f>
        <v>24.53</v>
      </c>
      <c r="W53" s="232"/>
      <c r="X53" s="232" t="s">
        <v>129</v>
      </c>
      <c r="Y53" s="232" t="s">
        <v>130</v>
      </c>
      <c r="Z53" s="212"/>
      <c r="AA53" s="212"/>
      <c r="AB53" s="212"/>
      <c r="AC53" s="212"/>
      <c r="AD53" s="212"/>
      <c r="AE53" s="212"/>
      <c r="AF53" s="212"/>
      <c r="AG53" s="212" t="s">
        <v>131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29"/>
      <c r="B54" s="230"/>
      <c r="C54" s="265" t="s">
        <v>180</v>
      </c>
      <c r="D54" s="233"/>
      <c r="E54" s="234">
        <v>75</v>
      </c>
      <c r="F54" s="232"/>
      <c r="G54" s="232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135</v>
      </c>
      <c r="AH54" s="212">
        <v>5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45">
        <v>11</v>
      </c>
      <c r="B55" s="246" t="s">
        <v>181</v>
      </c>
      <c r="C55" s="263" t="s">
        <v>182</v>
      </c>
      <c r="D55" s="247" t="s">
        <v>146</v>
      </c>
      <c r="E55" s="248">
        <v>205.52340000000001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21</v>
      </c>
      <c r="M55" s="250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50"/>
      <c r="S55" s="250" t="s">
        <v>128</v>
      </c>
      <c r="T55" s="251" t="s">
        <v>128</v>
      </c>
      <c r="U55" s="232">
        <v>0.01</v>
      </c>
      <c r="V55" s="232">
        <f>ROUND(E55*U55,2)</f>
        <v>2.06</v>
      </c>
      <c r="W55" s="232"/>
      <c r="X55" s="232" t="s">
        <v>129</v>
      </c>
      <c r="Y55" s="232" t="s">
        <v>130</v>
      </c>
      <c r="Z55" s="212"/>
      <c r="AA55" s="212"/>
      <c r="AB55" s="212"/>
      <c r="AC55" s="212"/>
      <c r="AD55" s="212"/>
      <c r="AE55" s="212"/>
      <c r="AF55" s="212"/>
      <c r="AG55" s="212" t="s">
        <v>131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29"/>
      <c r="B56" s="230"/>
      <c r="C56" s="264" t="s">
        <v>183</v>
      </c>
      <c r="D56" s="252"/>
      <c r="E56" s="252"/>
      <c r="F56" s="252"/>
      <c r="G56" s="252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133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29"/>
      <c r="B57" s="230"/>
      <c r="C57" s="265" t="s">
        <v>184</v>
      </c>
      <c r="D57" s="233"/>
      <c r="E57" s="234">
        <v>1.8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135</v>
      </c>
      <c r="AH57" s="212">
        <v>5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29"/>
      <c r="B58" s="230"/>
      <c r="C58" s="265" t="s">
        <v>185</v>
      </c>
      <c r="D58" s="233"/>
      <c r="E58" s="234">
        <v>55.35</v>
      </c>
      <c r="F58" s="232"/>
      <c r="G58" s="232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135</v>
      </c>
      <c r="AH58" s="212">
        <v>5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29"/>
      <c r="B59" s="230"/>
      <c r="C59" s="265" t="s">
        <v>186</v>
      </c>
      <c r="D59" s="233"/>
      <c r="E59" s="234">
        <v>91.5</v>
      </c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135</v>
      </c>
      <c r="AH59" s="212">
        <v>5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29"/>
      <c r="B60" s="230"/>
      <c r="C60" s="265" t="s">
        <v>187</v>
      </c>
      <c r="D60" s="233"/>
      <c r="E60" s="234">
        <v>56.873399999999997</v>
      </c>
      <c r="F60" s="232"/>
      <c r="G60" s="23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135</v>
      </c>
      <c r="AH60" s="212">
        <v>5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45">
        <v>12</v>
      </c>
      <c r="B61" s="246" t="s">
        <v>188</v>
      </c>
      <c r="C61" s="263" t="s">
        <v>189</v>
      </c>
      <c r="D61" s="247" t="s">
        <v>146</v>
      </c>
      <c r="E61" s="248">
        <v>205.52340000000001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21</v>
      </c>
      <c r="M61" s="250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50"/>
      <c r="S61" s="250" t="s">
        <v>128</v>
      </c>
      <c r="T61" s="251" t="s">
        <v>128</v>
      </c>
      <c r="U61" s="232">
        <v>0.01</v>
      </c>
      <c r="V61" s="232">
        <f>ROUND(E61*U61,2)</f>
        <v>2.06</v>
      </c>
      <c r="W61" s="232"/>
      <c r="X61" s="232" t="s">
        <v>129</v>
      </c>
      <c r="Y61" s="232" t="s">
        <v>130</v>
      </c>
      <c r="Z61" s="212"/>
      <c r="AA61" s="212"/>
      <c r="AB61" s="212"/>
      <c r="AC61" s="212"/>
      <c r="AD61" s="212"/>
      <c r="AE61" s="212"/>
      <c r="AF61" s="212"/>
      <c r="AG61" s="212" t="s">
        <v>131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29"/>
      <c r="B62" s="230"/>
      <c r="C62" s="264" t="s">
        <v>190</v>
      </c>
      <c r="D62" s="252"/>
      <c r="E62" s="252"/>
      <c r="F62" s="252"/>
      <c r="G62" s="252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133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29"/>
      <c r="B63" s="230"/>
      <c r="C63" s="265" t="s">
        <v>191</v>
      </c>
      <c r="D63" s="233"/>
      <c r="E63" s="234">
        <v>205.52340000000001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135</v>
      </c>
      <c r="AH63" s="212">
        <v>5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5">
        <v>13</v>
      </c>
      <c r="B64" s="246" t="s">
        <v>192</v>
      </c>
      <c r="C64" s="263" t="s">
        <v>193</v>
      </c>
      <c r="D64" s="247" t="s">
        <v>146</v>
      </c>
      <c r="E64" s="248">
        <v>2055.2339999999999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21</v>
      </c>
      <c r="M64" s="250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50"/>
      <c r="S64" s="250" t="s">
        <v>128</v>
      </c>
      <c r="T64" s="251" t="s">
        <v>128</v>
      </c>
      <c r="U64" s="232">
        <v>0</v>
      </c>
      <c r="V64" s="232">
        <f>ROUND(E64*U64,2)</f>
        <v>0</v>
      </c>
      <c r="W64" s="232"/>
      <c r="X64" s="232" t="s">
        <v>129</v>
      </c>
      <c r="Y64" s="232" t="s">
        <v>130</v>
      </c>
      <c r="Z64" s="212"/>
      <c r="AA64" s="212"/>
      <c r="AB64" s="212"/>
      <c r="AC64" s="212"/>
      <c r="AD64" s="212"/>
      <c r="AE64" s="212"/>
      <c r="AF64" s="212"/>
      <c r="AG64" s="212" t="s">
        <v>131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29"/>
      <c r="B65" s="230"/>
      <c r="C65" s="265" t="s">
        <v>194</v>
      </c>
      <c r="D65" s="233"/>
      <c r="E65" s="234">
        <v>2055.2339999999999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135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45">
        <v>14</v>
      </c>
      <c r="B66" s="246" t="s">
        <v>195</v>
      </c>
      <c r="C66" s="263" t="s">
        <v>196</v>
      </c>
      <c r="D66" s="247" t="s">
        <v>146</v>
      </c>
      <c r="E66" s="248">
        <v>205.52340000000001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21</v>
      </c>
      <c r="M66" s="250">
        <f>G66*(1+L66/100)</f>
        <v>0</v>
      </c>
      <c r="N66" s="248">
        <v>0</v>
      </c>
      <c r="O66" s="248">
        <f>ROUND(E66*N66,2)</f>
        <v>0</v>
      </c>
      <c r="P66" s="248">
        <v>0</v>
      </c>
      <c r="Q66" s="248">
        <f>ROUND(E66*P66,2)</f>
        <v>0</v>
      </c>
      <c r="R66" s="250"/>
      <c r="S66" s="250" t="s">
        <v>128</v>
      </c>
      <c r="T66" s="251" t="s">
        <v>128</v>
      </c>
      <c r="U66" s="232">
        <v>5.2999999999999999E-2</v>
      </c>
      <c r="V66" s="232">
        <f>ROUND(E66*U66,2)</f>
        <v>10.89</v>
      </c>
      <c r="W66" s="232"/>
      <c r="X66" s="232" t="s">
        <v>129</v>
      </c>
      <c r="Y66" s="232" t="s">
        <v>130</v>
      </c>
      <c r="Z66" s="212"/>
      <c r="AA66" s="212"/>
      <c r="AB66" s="212"/>
      <c r="AC66" s="212"/>
      <c r="AD66" s="212"/>
      <c r="AE66" s="212"/>
      <c r="AF66" s="212"/>
      <c r="AG66" s="212" t="s">
        <v>131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29"/>
      <c r="B67" s="230"/>
      <c r="C67" s="265" t="s">
        <v>191</v>
      </c>
      <c r="D67" s="233"/>
      <c r="E67" s="234">
        <v>205.52340000000001</v>
      </c>
      <c r="F67" s="232"/>
      <c r="G67" s="232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135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45">
        <v>15</v>
      </c>
      <c r="B68" s="246" t="s">
        <v>197</v>
      </c>
      <c r="C68" s="263" t="s">
        <v>198</v>
      </c>
      <c r="D68" s="247" t="s">
        <v>146</v>
      </c>
      <c r="E68" s="248">
        <v>41.60136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21</v>
      </c>
      <c r="M68" s="250">
        <f>G68*(1+L68/100)</f>
        <v>0</v>
      </c>
      <c r="N68" s="248">
        <v>0</v>
      </c>
      <c r="O68" s="248">
        <f>ROUND(E68*N68,2)</f>
        <v>0</v>
      </c>
      <c r="P68" s="248">
        <v>0</v>
      </c>
      <c r="Q68" s="248">
        <f>ROUND(E68*P68,2)</f>
        <v>0</v>
      </c>
      <c r="R68" s="250"/>
      <c r="S68" s="250" t="s">
        <v>128</v>
      </c>
      <c r="T68" s="251" t="s">
        <v>128</v>
      </c>
      <c r="U68" s="232">
        <v>2.2000000000000002</v>
      </c>
      <c r="V68" s="232">
        <f>ROUND(E68*U68,2)</f>
        <v>91.52</v>
      </c>
      <c r="W68" s="232"/>
      <c r="X68" s="232" t="s">
        <v>129</v>
      </c>
      <c r="Y68" s="232" t="s">
        <v>130</v>
      </c>
      <c r="Z68" s="212"/>
      <c r="AA68" s="212"/>
      <c r="AB68" s="212"/>
      <c r="AC68" s="212"/>
      <c r="AD68" s="212"/>
      <c r="AE68" s="212"/>
      <c r="AF68" s="212"/>
      <c r="AG68" s="212" t="s">
        <v>131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2" x14ac:dyDescent="0.2">
      <c r="A69" s="229"/>
      <c r="B69" s="230"/>
      <c r="C69" s="265" t="s">
        <v>164</v>
      </c>
      <c r="D69" s="233"/>
      <c r="E69" s="234"/>
      <c r="F69" s="232"/>
      <c r="G69" s="232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135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29"/>
      <c r="B70" s="230"/>
      <c r="C70" s="265" t="s">
        <v>165</v>
      </c>
      <c r="D70" s="233"/>
      <c r="E70" s="234"/>
      <c r="F70" s="232"/>
      <c r="G70" s="232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135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29"/>
      <c r="B71" s="230"/>
      <c r="C71" s="265" t="s">
        <v>166</v>
      </c>
      <c r="D71" s="233"/>
      <c r="E71" s="234"/>
      <c r="F71" s="232"/>
      <c r="G71" s="23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135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29"/>
      <c r="B72" s="230"/>
      <c r="C72" s="265" t="s">
        <v>167</v>
      </c>
      <c r="D72" s="233"/>
      <c r="E72" s="234">
        <v>46.875</v>
      </c>
      <c r="F72" s="232"/>
      <c r="G72" s="232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135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29"/>
      <c r="B73" s="230"/>
      <c r="C73" s="265" t="s">
        <v>199</v>
      </c>
      <c r="D73" s="233"/>
      <c r="E73" s="234">
        <v>-9.3870000000000005</v>
      </c>
      <c r="F73" s="232"/>
      <c r="G73" s="232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135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29"/>
      <c r="B74" s="230"/>
      <c r="C74" s="265" t="s">
        <v>168</v>
      </c>
      <c r="D74" s="233"/>
      <c r="E74" s="234"/>
      <c r="F74" s="232"/>
      <c r="G74" s="232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135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29"/>
      <c r="B75" s="230"/>
      <c r="C75" s="265" t="s">
        <v>169</v>
      </c>
      <c r="D75" s="233"/>
      <c r="E75" s="234"/>
      <c r="F75" s="232"/>
      <c r="G75" s="232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135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29"/>
      <c r="B76" s="230"/>
      <c r="C76" s="265" t="s">
        <v>200</v>
      </c>
      <c r="D76" s="233"/>
      <c r="E76" s="234">
        <v>4.4543999999999997</v>
      </c>
      <c r="F76" s="232"/>
      <c r="G76" s="232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135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29"/>
      <c r="B77" s="230"/>
      <c r="C77" s="265" t="s">
        <v>201</v>
      </c>
      <c r="D77" s="233"/>
      <c r="E77" s="234">
        <v>-0.34104000000000001</v>
      </c>
      <c r="F77" s="232"/>
      <c r="G77" s="232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135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5">
        <v>16</v>
      </c>
      <c r="B78" s="246" t="s">
        <v>202</v>
      </c>
      <c r="C78" s="263" t="s">
        <v>203</v>
      </c>
      <c r="D78" s="247" t="s">
        <v>127</v>
      </c>
      <c r="E78" s="248">
        <v>70</v>
      </c>
      <c r="F78" s="249"/>
      <c r="G78" s="250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21</v>
      </c>
      <c r="M78" s="250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50"/>
      <c r="S78" s="250" t="s">
        <v>128</v>
      </c>
      <c r="T78" s="251" t="s">
        <v>128</v>
      </c>
      <c r="U78" s="232">
        <v>1.0999999999999999E-2</v>
      </c>
      <c r="V78" s="232">
        <f>ROUND(E78*U78,2)</f>
        <v>0.77</v>
      </c>
      <c r="W78" s="232"/>
      <c r="X78" s="232" t="s">
        <v>129</v>
      </c>
      <c r="Y78" s="232" t="s">
        <v>130</v>
      </c>
      <c r="Z78" s="212"/>
      <c r="AA78" s="212"/>
      <c r="AB78" s="212"/>
      <c r="AC78" s="212"/>
      <c r="AD78" s="212"/>
      <c r="AE78" s="212"/>
      <c r="AF78" s="212"/>
      <c r="AG78" s="212" t="s">
        <v>131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29"/>
      <c r="B79" s="230"/>
      <c r="C79" s="265" t="s">
        <v>154</v>
      </c>
      <c r="D79" s="233"/>
      <c r="E79" s="234"/>
      <c r="F79" s="232"/>
      <c r="G79" s="232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135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29"/>
      <c r="B80" s="230"/>
      <c r="C80" s="265" t="s">
        <v>204</v>
      </c>
      <c r="D80" s="233"/>
      <c r="E80" s="234">
        <v>70</v>
      </c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135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45">
        <v>17</v>
      </c>
      <c r="B81" s="246" t="s">
        <v>205</v>
      </c>
      <c r="C81" s="263" t="s">
        <v>206</v>
      </c>
      <c r="D81" s="247" t="s">
        <v>127</v>
      </c>
      <c r="E81" s="248">
        <v>70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21</v>
      </c>
      <c r="M81" s="250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50"/>
      <c r="S81" s="250" t="s">
        <v>128</v>
      </c>
      <c r="T81" s="251" t="s">
        <v>128</v>
      </c>
      <c r="U81" s="232">
        <v>0.17699999999999999</v>
      </c>
      <c r="V81" s="232">
        <f>ROUND(E81*U81,2)</f>
        <v>12.39</v>
      </c>
      <c r="W81" s="232"/>
      <c r="X81" s="232" t="s">
        <v>129</v>
      </c>
      <c r="Y81" s="232" t="s">
        <v>130</v>
      </c>
      <c r="Z81" s="212"/>
      <c r="AA81" s="212"/>
      <c r="AB81" s="212"/>
      <c r="AC81" s="212"/>
      <c r="AD81" s="212"/>
      <c r="AE81" s="212"/>
      <c r="AF81" s="212"/>
      <c r="AG81" s="212" t="s">
        <v>131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29"/>
      <c r="B82" s="230"/>
      <c r="C82" s="265" t="s">
        <v>154</v>
      </c>
      <c r="D82" s="233"/>
      <c r="E82" s="234"/>
      <c r="F82" s="232"/>
      <c r="G82" s="23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135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29"/>
      <c r="B83" s="230"/>
      <c r="C83" s="265" t="s">
        <v>204</v>
      </c>
      <c r="D83" s="233"/>
      <c r="E83" s="234">
        <v>70</v>
      </c>
      <c r="F83" s="232"/>
      <c r="G83" s="232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135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45">
        <v>18</v>
      </c>
      <c r="B84" s="246" t="s">
        <v>207</v>
      </c>
      <c r="C84" s="263" t="s">
        <v>208</v>
      </c>
      <c r="D84" s="247" t="s">
        <v>127</v>
      </c>
      <c r="E84" s="248">
        <v>70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21</v>
      </c>
      <c r="M84" s="250">
        <f>G84*(1+L84/100)</f>
        <v>0</v>
      </c>
      <c r="N84" s="248">
        <v>0</v>
      </c>
      <c r="O84" s="248">
        <f>ROUND(E84*N84,2)</f>
        <v>0</v>
      </c>
      <c r="P84" s="248">
        <v>0</v>
      </c>
      <c r="Q84" s="248">
        <f>ROUND(E84*P84,2)</f>
        <v>0</v>
      </c>
      <c r="R84" s="250"/>
      <c r="S84" s="250" t="s">
        <v>128</v>
      </c>
      <c r="T84" s="251" t="s">
        <v>128</v>
      </c>
      <c r="U84" s="232">
        <v>0.01</v>
      </c>
      <c r="V84" s="232">
        <f>ROUND(E84*U84,2)</f>
        <v>0.7</v>
      </c>
      <c r="W84" s="232"/>
      <c r="X84" s="232" t="s">
        <v>129</v>
      </c>
      <c r="Y84" s="232" t="s">
        <v>130</v>
      </c>
      <c r="Z84" s="212"/>
      <c r="AA84" s="212"/>
      <c r="AB84" s="212"/>
      <c r="AC84" s="212"/>
      <c r="AD84" s="212"/>
      <c r="AE84" s="212"/>
      <c r="AF84" s="212"/>
      <c r="AG84" s="212" t="s">
        <v>131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29"/>
      <c r="B85" s="230"/>
      <c r="C85" s="265" t="s">
        <v>209</v>
      </c>
      <c r="D85" s="233"/>
      <c r="E85" s="234">
        <v>70</v>
      </c>
      <c r="F85" s="232"/>
      <c r="G85" s="232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135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45">
        <v>19</v>
      </c>
      <c r="B86" s="246" t="s">
        <v>210</v>
      </c>
      <c r="C86" s="263" t="s">
        <v>211</v>
      </c>
      <c r="D86" s="247" t="s">
        <v>146</v>
      </c>
      <c r="E86" s="248">
        <v>205.52340000000001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21</v>
      </c>
      <c r="M86" s="250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50"/>
      <c r="S86" s="250" t="s">
        <v>212</v>
      </c>
      <c r="T86" s="251" t="s">
        <v>213</v>
      </c>
      <c r="U86" s="232">
        <v>0</v>
      </c>
      <c r="V86" s="232">
        <f>ROUND(E86*U86,2)</f>
        <v>0</v>
      </c>
      <c r="W86" s="232"/>
      <c r="X86" s="232" t="s">
        <v>129</v>
      </c>
      <c r="Y86" s="232" t="s">
        <v>130</v>
      </c>
      <c r="Z86" s="212"/>
      <c r="AA86" s="212"/>
      <c r="AB86" s="212"/>
      <c r="AC86" s="212"/>
      <c r="AD86" s="212"/>
      <c r="AE86" s="212"/>
      <c r="AF86" s="212"/>
      <c r="AG86" s="212" t="s">
        <v>131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29"/>
      <c r="B87" s="230"/>
      <c r="C87" s="265" t="s">
        <v>214</v>
      </c>
      <c r="D87" s="233"/>
      <c r="E87" s="234">
        <v>205.52340000000001</v>
      </c>
      <c r="F87" s="232"/>
      <c r="G87" s="232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135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45">
        <v>20</v>
      </c>
      <c r="B88" s="246" t="s">
        <v>215</v>
      </c>
      <c r="C88" s="263" t="s">
        <v>484</v>
      </c>
      <c r="D88" s="247" t="s">
        <v>216</v>
      </c>
      <c r="E88" s="248">
        <v>4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21</v>
      </c>
      <c r="M88" s="250">
        <f>G88*(1+L88/100)</f>
        <v>0</v>
      </c>
      <c r="N88" s="248">
        <v>3.0400000000000002E-3</v>
      </c>
      <c r="O88" s="248">
        <f>ROUND(E88*N88,2)</f>
        <v>0.01</v>
      </c>
      <c r="P88" s="248">
        <v>0</v>
      </c>
      <c r="Q88" s="248">
        <f>ROUND(E88*P88,2)</f>
        <v>0</v>
      </c>
      <c r="R88" s="250"/>
      <c r="S88" s="250" t="s">
        <v>128</v>
      </c>
      <c r="T88" s="251" t="s">
        <v>128</v>
      </c>
      <c r="U88" s="232">
        <v>0</v>
      </c>
      <c r="V88" s="232">
        <f>ROUND(E88*U88,2)</f>
        <v>0</v>
      </c>
      <c r="W88" s="232"/>
      <c r="X88" s="232" t="s">
        <v>217</v>
      </c>
      <c r="Y88" s="232" t="s">
        <v>130</v>
      </c>
      <c r="Z88" s="212"/>
      <c r="AA88" s="212"/>
      <c r="AB88" s="212"/>
      <c r="AC88" s="212"/>
      <c r="AD88" s="212"/>
      <c r="AE88" s="212"/>
      <c r="AF88" s="212"/>
      <c r="AG88" s="212" t="s">
        <v>218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29"/>
      <c r="B89" s="230"/>
      <c r="C89" s="265" t="s">
        <v>138</v>
      </c>
      <c r="D89" s="233"/>
      <c r="E89" s="234"/>
      <c r="F89" s="232"/>
      <c r="G89" s="232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135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29"/>
      <c r="B90" s="230"/>
      <c r="C90" s="265" t="s">
        <v>72</v>
      </c>
      <c r="D90" s="233"/>
      <c r="E90" s="234">
        <v>4</v>
      </c>
      <c r="F90" s="232"/>
      <c r="G90" s="232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135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2.5" outlineLevel="1" x14ac:dyDescent="0.2">
      <c r="A91" s="245">
        <v>21</v>
      </c>
      <c r="B91" s="246" t="s">
        <v>219</v>
      </c>
      <c r="C91" s="263" t="s">
        <v>220</v>
      </c>
      <c r="D91" s="247" t="s">
        <v>127</v>
      </c>
      <c r="E91" s="248">
        <v>70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21</v>
      </c>
      <c r="M91" s="250">
        <f>G91*(1+L91/100)</f>
        <v>0</v>
      </c>
      <c r="N91" s="248">
        <v>3.0000000000000001E-5</v>
      </c>
      <c r="O91" s="248">
        <f>ROUND(E91*N91,2)</f>
        <v>0</v>
      </c>
      <c r="P91" s="248">
        <v>0</v>
      </c>
      <c r="Q91" s="248">
        <f>ROUND(E91*P91,2)</f>
        <v>0</v>
      </c>
      <c r="R91" s="250"/>
      <c r="S91" s="250" t="s">
        <v>128</v>
      </c>
      <c r="T91" s="251" t="s">
        <v>128</v>
      </c>
      <c r="U91" s="232">
        <v>0</v>
      </c>
      <c r="V91" s="232">
        <f>ROUND(E91*U91,2)</f>
        <v>0</v>
      </c>
      <c r="W91" s="232"/>
      <c r="X91" s="232" t="s">
        <v>217</v>
      </c>
      <c r="Y91" s="232" t="s">
        <v>130</v>
      </c>
      <c r="Z91" s="212"/>
      <c r="AA91" s="212"/>
      <c r="AB91" s="212"/>
      <c r="AC91" s="212"/>
      <c r="AD91" s="212"/>
      <c r="AE91" s="212"/>
      <c r="AF91" s="212"/>
      <c r="AG91" s="212" t="s">
        <v>218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29"/>
      <c r="B92" s="230"/>
      <c r="C92" s="265" t="s">
        <v>154</v>
      </c>
      <c r="D92" s="233"/>
      <c r="E92" s="234"/>
      <c r="F92" s="232"/>
      <c r="G92" s="232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135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29"/>
      <c r="B93" s="230"/>
      <c r="C93" s="265" t="s">
        <v>221</v>
      </c>
      <c r="D93" s="233"/>
      <c r="E93" s="234"/>
      <c r="F93" s="232"/>
      <c r="G93" s="232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135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29"/>
      <c r="B94" s="230"/>
      <c r="C94" s="265" t="s">
        <v>204</v>
      </c>
      <c r="D94" s="233"/>
      <c r="E94" s="234">
        <v>70</v>
      </c>
      <c r="F94" s="232"/>
      <c r="G94" s="232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135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5">
        <v>22</v>
      </c>
      <c r="B95" s="246" t="s">
        <v>222</v>
      </c>
      <c r="C95" s="263" t="s">
        <v>223</v>
      </c>
      <c r="D95" s="247" t="s">
        <v>146</v>
      </c>
      <c r="E95" s="248">
        <v>10.5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21</v>
      </c>
      <c r="M95" s="250">
        <f>G95*(1+L95/100)</f>
        <v>0</v>
      </c>
      <c r="N95" s="248">
        <v>1.67</v>
      </c>
      <c r="O95" s="248">
        <f>ROUND(E95*N95,2)</f>
        <v>17.54</v>
      </c>
      <c r="P95" s="248">
        <v>0</v>
      </c>
      <c r="Q95" s="248">
        <f>ROUND(E95*P95,2)</f>
        <v>0</v>
      </c>
      <c r="R95" s="250" t="s">
        <v>224</v>
      </c>
      <c r="S95" s="250" t="s">
        <v>225</v>
      </c>
      <c r="T95" s="251" t="s">
        <v>213</v>
      </c>
      <c r="U95" s="232">
        <v>0</v>
      </c>
      <c r="V95" s="232">
        <f>ROUND(E95*U95,2)</f>
        <v>0</v>
      </c>
      <c r="W95" s="232"/>
      <c r="X95" s="232" t="s">
        <v>226</v>
      </c>
      <c r="Y95" s="232" t="s">
        <v>130</v>
      </c>
      <c r="Z95" s="212"/>
      <c r="AA95" s="212"/>
      <c r="AB95" s="212"/>
      <c r="AC95" s="212"/>
      <c r="AD95" s="212"/>
      <c r="AE95" s="212"/>
      <c r="AF95" s="212"/>
      <c r="AG95" s="212" t="s">
        <v>227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29"/>
      <c r="B96" s="230"/>
      <c r="C96" s="264" t="s">
        <v>228</v>
      </c>
      <c r="D96" s="252"/>
      <c r="E96" s="252"/>
      <c r="F96" s="252"/>
      <c r="G96" s="252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133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29"/>
      <c r="B97" s="230"/>
      <c r="C97" s="265" t="s">
        <v>229</v>
      </c>
      <c r="D97" s="233"/>
      <c r="E97" s="234">
        <v>10.5</v>
      </c>
      <c r="F97" s="232"/>
      <c r="G97" s="232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135</v>
      </c>
      <c r="AH97" s="212">
        <v>5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45">
        <v>23</v>
      </c>
      <c r="B98" s="246" t="s">
        <v>230</v>
      </c>
      <c r="C98" s="263" t="s">
        <v>231</v>
      </c>
      <c r="D98" s="247" t="s">
        <v>232</v>
      </c>
      <c r="E98" s="248">
        <v>52.92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21</v>
      </c>
      <c r="M98" s="250">
        <f>G98*(1+L98/100)</f>
        <v>0</v>
      </c>
      <c r="N98" s="248">
        <v>1</v>
      </c>
      <c r="O98" s="248">
        <f>ROUND(E98*N98,2)</f>
        <v>52.92</v>
      </c>
      <c r="P98" s="248">
        <v>0</v>
      </c>
      <c r="Q98" s="248">
        <f>ROUND(E98*P98,2)</f>
        <v>0</v>
      </c>
      <c r="R98" s="250" t="s">
        <v>224</v>
      </c>
      <c r="S98" s="250" t="s">
        <v>128</v>
      </c>
      <c r="T98" s="251" t="s">
        <v>128</v>
      </c>
      <c r="U98" s="232">
        <v>0</v>
      </c>
      <c r="V98" s="232">
        <f>ROUND(E98*U98,2)</f>
        <v>0</v>
      </c>
      <c r="W98" s="232"/>
      <c r="X98" s="232" t="s">
        <v>226</v>
      </c>
      <c r="Y98" s="232" t="s">
        <v>130</v>
      </c>
      <c r="Z98" s="212"/>
      <c r="AA98" s="212"/>
      <c r="AB98" s="212"/>
      <c r="AC98" s="212"/>
      <c r="AD98" s="212"/>
      <c r="AE98" s="212"/>
      <c r="AF98" s="212"/>
      <c r="AG98" s="212" t="s">
        <v>227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29"/>
      <c r="B99" s="230"/>
      <c r="C99" s="264" t="s">
        <v>228</v>
      </c>
      <c r="D99" s="252"/>
      <c r="E99" s="252"/>
      <c r="F99" s="252"/>
      <c r="G99" s="252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133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29"/>
      <c r="B100" s="230"/>
      <c r="C100" s="265" t="s">
        <v>154</v>
      </c>
      <c r="D100" s="233"/>
      <c r="E100" s="234"/>
      <c r="F100" s="232"/>
      <c r="G100" s="232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135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29"/>
      <c r="B101" s="230"/>
      <c r="C101" s="265" t="s">
        <v>233</v>
      </c>
      <c r="D101" s="233"/>
      <c r="E101" s="234">
        <v>52.92</v>
      </c>
      <c r="F101" s="232"/>
      <c r="G101" s="232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2"/>
      <c r="AA101" s="212"/>
      <c r="AB101" s="212"/>
      <c r="AC101" s="212"/>
      <c r="AD101" s="212"/>
      <c r="AE101" s="212"/>
      <c r="AF101" s="212"/>
      <c r="AG101" s="212" t="s">
        <v>135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5">
        <v>24</v>
      </c>
      <c r="B102" s="246" t="s">
        <v>234</v>
      </c>
      <c r="C102" s="263" t="s">
        <v>235</v>
      </c>
      <c r="D102" s="247" t="s">
        <v>232</v>
      </c>
      <c r="E102" s="248">
        <v>74.258430000000004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21</v>
      </c>
      <c r="M102" s="250">
        <f>G102*(1+L102/100)</f>
        <v>0</v>
      </c>
      <c r="N102" s="248">
        <v>1</v>
      </c>
      <c r="O102" s="248">
        <f>ROUND(E102*N102,2)</f>
        <v>74.260000000000005</v>
      </c>
      <c r="P102" s="248">
        <v>0</v>
      </c>
      <c r="Q102" s="248">
        <f>ROUND(E102*P102,2)</f>
        <v>0</v>
      </c>
      <c r="R102" s="250" t="s">
        <v>224</v>
      </c>
      <c r="S102" s="250" t="s">
        <v>128</v>
      </c>
      <c r="T102" s="251" t="s">
        <v>128</v>
      </c>
      <c r="U102" s="232">
        <v>0</v>
      </c>
      <c r="V102" s="232">
        <f>ROUND(E102*U102,2)</f>
        <v>0</v>
      </c>
      <c r="W102" s="232"/>
      <c r="X102" s="232" t="s">
        <v>226</v>
      </c>
      <c r="Y102" s="232" t="s">
        <v>130</v>
      </c>
      <c r="Z102" s="212"/>
      <c r="AA102" s="212"/>
      <c r="AB102" s="212"/>
      <c r="AC102" s="212"/>
      <c r="AD102" s="212"/>
      <c r="AE102" s="212"/>
      <c r="AF102" s="212"/>
      <c r="AG102" s="212" t="s">
        <v>227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29"/>
      <c r="B103" s="230"/>
      <c r="C103" s="264" t="s">
        <v>228</v>
      </c>
      <c r="D103" s="252"/>
      <c r="E103" s="252"/>
      <c r="F103" s="252"/>
      <c r="G103" s="252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133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29"/>
      <c r="B104" s="230"/>
      <c r="C104" s="265" t="s">
        <v>236</v>
      </c>
      <c r="D104" s="233"/>
      <c r="E104" s="234">
        <v>70.722309999999993</v>
      </c>
      <c r="F104" s="232"/>
      <c r="G104" s="232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135</v>
      </c>
      <c r="AH104" s="212">
        <v>5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29"/>
      <c r="B105" s="230"/>
      <c r="C105" s="266" t="s">
        <v>237</v>
      </c>
      <c r="D105" s="235"/>
      <c r="E105" s="236">
        <v>3.5361199999999999</v>
      </c>
      <c r="F105" s="232"/>
      <c r="G105" s="232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135</v>
      </c>
      <c r="AH105" s="212">
        <v>4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">
      <c r="A106" s="238" t="s">
        <v>123</v>
      </c>
      <c r="B106" s="239" t="s">
        <v>70</v>
      </c>
      <c r="C106" s="262" t="s">
        <v>71</v>
      </c>
      <c r="D106" s="240"/>
      <c r="E106" s="241"/>
      <c r="F106" s="242"/>
      <c r="G106" s="242">
        <f>SUMIF(AG107:AG128,"&lt;&gt;NOR",G107:G128)</f>
        <v>0</v>
      </c>
      <c r="H106" s="242"/>
      <c r="I106" s="242">
        <f>SUM(I107:I128)</f>
        <v>0</v>
      </c>
      <c r="J106" s="242"/>
      <c r="K106" s="242">
        <f>SUM(K107:K128)</f>
        <v>0</v>
      </c>
      <c r="L106" s="242"/>
      <c r="M106" s="242">
        <f>SUM(M107:M128)</f>
        <v>0</v>
      </c>
      <c r="N106" s="241"/>
      <c r="O106" s="241">
        <f>SUM(O107:O128)</f>
        <v>14.19</v>
      </c>
      <c r="P106" s="241"/>
      <c r="Q106" s="241">
        <f>SUM(Q107:Q128)</f>
        <v>0</v>
      </c>
      <c r="R106" s="242"/>
      <c r="S106" s="242"/>
      <c r="T106" s="243"/>
      <c r="U106" s="237"/>
      <c r="V106" s="237">
        <f>SUM(V107:V128)</f>
        <v>24.69</v>
      </c>
      <c r="W106" s="237"/>
      <c r="X106" s="237"/>
      <c r="Y106" s="237"/>
      <c r="AG106" t="s">
        <v>124</v>
      </c>
    </row>
    <row r="107" spans="1:60" ht="22.5" outlineLevel="1" x14ac:dyDescent="0.2">
      <c r="A107" s="245">
        <v>25</v>
      </c>
      <c r="B107" s="246" t="s">
        <v>238</v>
      </c>
      <c r="C107" s="263" t="s">
        <v>239</v>
      </c>
      <c r="D107" s="247" t="s">
        <v>146</v>
      </c>
      <c r="E107" s="248">
        <v>8.3655000000000008</v>
      </c>
      <c r="F107" s="249"/>
      <c r="G107" s="250">
        <f>ROUND(E107*F107,2)</f>
        <v>0</v>
      </c>
      <c r="H107" s="249"/>
      <c r="I107" s="250">
        <f>ROUND(E107*H107,2)</f>
        <v>0</v>
      </c>
      <c r="J107" s="249"/>
      <c r="K107" s="250">
        <f>ROUND(E107*J107,2)</f>
        <v>0</v>
      </c>
      <c r="L107" s="250">
        <v>21</v>
      </c>
      <c r="M107" s="250">
        <f>G107*(1+L107/100)</f>
        <v>0</v>
      </c>
      <c r="N107" s="248">
        <v>1.665</v>
      </c>
      <c r="O107" s="248">
        <f>ROUND(E107*N107,2)</f>
        <v>13.93</v>
      </c>
      <c r="P107" s="248">
        <v>0</v>
      </c>
      <c r="Q107" s="248">
        <f>ROUND(E107*P107,2)</f>
        <v>0</v>
      </c>
      <c r="R107" s="250"/>
      <c r="S107" s="250" t="s">
        <v>128</v>
      </c>
      <c r="T107" s="251" t="s">
        <v>128</v>
      </c>
      <c r="U107" s="232">
        <v>0.92</v>
      </c>
      <c r="V107" s="232">
        <f>ROUND(E107*U107,2)</f>
        <v>7.7</v>
      </c>
      <c r="W107" s="232"/>
      <c r="X107" s="232" t="s">
        <v>129</v>
      </c>
      <c r="Y107" s="232" t="s">
        <v>130</v>
      </c>
      <c r="Z107" s="212"/>
      <c r="AA107" s="212"/>
      <c r="AB107" s="212"/>
      <c r="AC107" s="212"/>
      <c r="AD107" s="212"/>
      <c r="AE107" s="212"/>
      <c r="AF107" s="212"/>
      <c r="AG107" s="212" t="s">
        <v>131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29"/>
      <c r="B108" s="230"/>
      <c r="C108" s="265" t="s">
        <v>154</v>
      </c>
      <c r="D108" s="233"/>
      <c r="E108" s="234"/>
      <c r="F108" s="232"/>
      <c r="G108" s="232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135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29"/>
      <c r="B109" s="230"/>
      <c r="C109" s="265" t="s">
        <v>221</v>
      </c>
      <c r="D109" s="233"/>
      <c r="E109" s="234"/>
      <c r="F109" s="232"/>
      <c r="G109" s="232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135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29"/>
      <c r="B110" s="230"/>
      <c r="C110" s="265" t="s">
        <v>240</v>
      </c>
      <c r="D110" s="233"/>
      <c r="E110" s="234">
        <v>8.3655000000000008</v>
      </c>
      <c r="F110" s="232"/>
      <c r="G110" s="23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135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5">
        <v>26</v>
      </c>
      <c r="B111" s="246" t="s">
        <v>241</v>
      </c>
      <c r="C111" s="263" t="s">
        <v>242</v>
      </c>
      <c r="D111" s="247" t="s">
        <v>127</v>
      </c>
      <c r="E111" s="248">
        <v>59.8</v>
      </c>
      <c r="F111" s="249"/>
      <c r="G111" s="250">
        <f>ROUND(E111*F111,2)</f>
        <v>0</v>
      </c>
      <c r="H111" s="249"/>
      <c r="I111" s="250">
        <f>ROUND(E111*H111,2)</f>
        <v>0</v>
      </c>
      <c r="J111" s="249"/>
      <c r="K111" s="250">
        <f>ROUND(E111*J111,2)</f>
        <v>0</v>
      </c>
      <c r="L111" s="250">
        <v>21</v>
      </c>
      <c r="M111" s="250">
        <f>G111*(1+L111/100)</f>
        <v>0</v>
      </c>
      <c r="N111" s="248">
        <v>1.7000000000000001E-4</v>
      </c>
      <c r="O111" s="248">
        <f>ROUND(E111*N111,2)</f>
        <v>0.01</v>
      </c>
      <c r="P111" s="248">
        <v>0</v>
      </c>
      <c r="Q111" s="248">
        <f>ROUND(E111*P111,2)</f>
        <v>0</v>
      </c>
      <c r="R111" s="250"/>
      <c r="S111" s="250" t="s">
        <v>128</v>
      </c>
      <c r="T111" s="251" t="s">
        <v>128</v>
      </c>
      <c r="U111" s="232">
        <v>7.4999999999999997E-2</v>
      </c>
      <c r="V111" s="232">
        <f>ROUND(E111*U111,2)</f>
        <v>4.49</v>
      </c>
      <c r="W111" s="232"/>
      <c r="X111" s="232" t="s">
        <v>129</v>
      </c>
      <c r="Y111" s="232" t="s">
        <v>130</v>
      </c>
      <c r="Z111" s="212"/>
      <c r="AA111" s="212"/>
      <c r="AB111" s="212"/>
      <c r="AC111" s="212"/>
      <c r="AD111" s="212"/>
      <c r="AE111" s="212"/>
      <c r="AF111" s="212"/>
      <c r="AG111" s="212" t="s">
        <v>131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29"/>
      <c r="B112" s="230"/>
      <c r="C112" s="265" t="s">
        <v>154</v>
      </c>
      <c r="D112" s="233"/>
      <c r="E112" s="234"/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135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29"/>
      <c r="B113" s="230"/>
      <c r="C113" s="265" t="s">
        <v>221</v>
      </c>
      <c r="D113" s="233"/>
      <c r="E113" s="234"/>
      <c r="F113" s="232"/>
      <c r="G113" s="232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135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29"/>
      <c r="B114" s="230"/>
      <c r="C114" s="265" t="s">
        <v>243</v>
      </c>
      <c r="D114" s="233"/>
      <c r="E114" s="234">
        <v>59.8</v>
      </c>
      <c r="F114" s="232"/>
      <c r="G114" s="232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135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45">
        <v>27</v>
      </c>
      <c r="B115" s="246" t="s">
        <v>244</v>
      </c>
      <c r="C115" s="263" t="s">
        <v>245</v>
      </c>
      <c r="D115" s="247" t="s">
        <v>127</v>
      </c>
      <c r="E115" s="248">
        <v>2.7</v>
      </c>
      <c r="F115" s="249"/>
      <c r="G115" s="250">
        <f>ROUND(E115*F115,2)</f>
        <v>0</v>
      </c>
      <c r="H115" s="249"/>
      <c r="I115" s="250">
        <f>ROUND(E115*H115,2)</f>
        <v>0</v>
      </c>
      <c r="J115" s="249"/>
      <c r="K115" s="250">
        <f>ROUND(E115*J115,2)</f>
        <v>0</v>
      </c>
      <c r="L115" s="250">
        <v>21</v>
      </c>
      <c r="M115" s="250">
        <f>G115*(1+L115/100)</f>
        <v>0</v>
      </c>
      <c r="N115" s="248">
        <v>3.9190000000000003E-2</v>
      </c>
      <c r="O115" s="248">
        <f>ROUND(E115*N115,2)</f>
        <v>0.11</v>
      </c>
      <c r="P115" s="248">
        <v>0</v>
      </c>
      <c r="Q115" s="248">
        <f>ROUND(E115*P115,2)</f>
        <v>0</v>
      </c>
      <c r="R115" s="250"/>
      <c r="S115" s="250" t="s">
        <v>128</v>
      </c>
      <c r="T115" s="251" t="s">
        <v>128</v>
      </c>
      <c r="U115" s="232">
        <v>1.6</v>
      </c>
      <c r="V115" s="232">
        <f>ROUND(E115*U115,2)</f>
        <v>4.32</v>
      </c>
      <c r="W115" s="232"/>
      <c r="X115" s="232" t="s">
        <v>129</v>
      </c>
      <c r="Y115" s="232" t="s">
        <v>130</v>
      </c>
      <c r="Z115" s="212"/>
      <c r="AA115" s="212"/>
      <c r="AB115" s="212"/>
      <c r="AC115" s="212"/>
      <c r="AD115" s="212"/>
      <c r="AE115" s="212"/>
      <c r="AF115" s="212"/>
      <c r="AG115" s="212" t="s">
        <v>131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29"/>
      <c r="B116" s="230"/>
      <c r="C116" s="265" t="s">
        <v>165</v>
      </c>
      <c r="D116" s="233"/>
      <c r="E116" s="234"/>
      <c r="F116" s="232"/>
      <c r="G116" s="232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2"/>
      <c r="AA116" s="212"/>
      <c r="AB116" s="212"/>
      <c r="AC116" s="212"/>
      <c r="AD116" s="212"/>
      <c r="AE116" s="212"/>
      <c r="AF116" s="212"/>
      <c r="AG116" s="212" t="s">
        <v>135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29"/>
      <c r="B117" s="230"/>
      <c r="C117" s="265" t="s">
        <v>166</v>
      </c>
      <c r="D117" s="233"/>
      <c r="E117" s="234"/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135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29"/>
      <c r="B118" s="230"/>
      <c r="C118" s="265" t="s">
        <v>246</v>
      </c>
      <c r="D118" s="233"/>
      <c r="E118" s="234">
        <v>2.7</v>
      </c>
      <c r="F118" s="232"/>
      <c r="G118" s="232"/>
      <c r="H118" s="232"/>
      <c r="I118" s="232"/>
      <c r="J118" s="232"/>
      <c r="K118" s="232"/>
      <c r="L118" s="232"/>
      <c r="M118" s="232"/>
      <c r="N118" s="231"/>
      <c r="O118" s="231"/>
      <c r="P118" s="231"/>
      <c r="Q118" s="231"/>
      <c r="R118" s="232"/>
      <c r="S118" s="232"/>
      <c r="T118" s="232"/>
      <c r="U118" s="232"/>
      <c r="V118" s="232"/>
      <c r="W118" s="232"/>
      <c r="X118" s="232"/>
      <c r="Y118" s="232"/>
      <c r="Z118" s="212"/>
      <c r="AA118" s="212"/>
      <c r="AB118" s="212"/>
      <c r="AC118" s="212"/>
      <c r="AD118" s="212"/>
      <c r="AE118" s="212"/>
      <c r="AF118" s="212"/>
      <c r="AG118" s="212" t="s">
        <v>135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45">
        <v>28</v>
      </c>
      <c r="B119" s="246" t="s">
        <v>247</v>
      </c>
      <c r="C119" s="263" t="s">
        <v>248</v>
      </c>
      <c r="D119" s="247" t="s">
        <v>127</v>
      </c>
      <c r="E119" s="248">
        <v>2.7</v>
      </c>
      <c r="F119" s="249"/>
      <c r="G119" s="250">
        <f>ROUND(E119*F119,2)</f>
        <v>0</v>
      </c>
      <c r="H119" s="249"/>
      <c r="I119" s="250">
        <f>ROUND(E119*H119,2)</f>
        <v>0</v>
      </c>
      <c r="J119" s="249"/>
      <c r="K119" s="250">
        <f>ROUND(E119*J119,2)</f>
        <v>0</v>
      </c>
      <c r="L119" s="250">
        <v>21</v>
      </c>
      <c r="M119" s="250">
        <f>G119*(1+L119/100)</f>
        <v>0</v>
      </c>
      <c r="N119" s="248">
        <v>0</v>
      </c>
      <c r="O119" s="248">
        <f>ROUND(E119*N119,2)</f>
        <v>0</v>
      </c>
      <c r="P119" s="248">
        <v>0</v>
      </c>
      <c r="Q119" s="248">
        <f>ROUND(E119*P119,2)</f>
        <v>0</v>
      </c>
      <c r="R119" s="250"/>
      <c r="S119" s="250" t="s">
        <v>128</v>
      </c>
      <c r="T119" s="251" t="s">
        <v>128</v>
      </c>
      <c r="U119" s="232">
        <v>0.32</v>
      </c>
      <c r="V119" s="232">
        <f>ROUND(E119*U119,2)</f>
        <v>0.86</v>
      </c>
      <c r="W119" s="232"/>
      <c r="X119" s="232" t="s">
        <v>129</v>
      </c>
      <c r="Y119" s="232" t="s">
        <v>130</v>
      </c>
      <c r="Z119" s="212"/>
      <c r="AA119" s="212"/>
      <c r="AB119" s="212"/>
      <c r="AC119" s="212"/>
      <c r="AD119" s="212"/>
      <c r="AE119" s="212"/>
      <c r="AF119" s="212"/>
      <c r="AG119" s="212" t="s">
        <v>131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">
      <c r="A120" s="229"/>
      <c r="B120" s="230"/>
      <c r="C120" s="264" t="s">
        <v>249</v>
      </c>
      <c r="D120" s="252"/>
      <c r="E120" s="252"/>
      <c r="F120" s="252"/>
      <c r="G120" s="252"/>
      <c r="H120" s="232"/>
      <c r="I120" s="232"/>
      <c r="J120" s="232"/>
      <c r="K120" s="232"/>
      <c r="L120" s="232"/>
      <c r="M120" s="232"/>
      <c r="N120" s="231"/>
      <c r="O120" s="231"/>
      <c r="P120" s="231"/>
      <c r="Q120" s="231"/>
      <c r="R120" s="232"/>
      <c r="S120" s="232"/>
      <c r="T120" s="232"/>
      <c r="U120" s="232"/>
      <c r="V120" s="232"/>
      <c r="W120" s="232"/>
      <c r="X120" s="232"/>
      <c r="Y120" s="232"/>
      <c r="Z120" s="212"/>
      <c r="AA120" s="212"/>
      <c r="AB120" s="212"/>
      <c r="AC120" s="212"/>
      <c r="AD120" s="212"/>
      <c r="AE120" s="212"/>
      <c r="AF120" s="212"/>
      <c r="AG120" s="212" t="s">
        <v>133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29"/>
      <c r="B121" s="230"/>
      <c r="C121" s="265" t="s">
        <v>250</v>
      </c>
      <c r="D121" s="233"/>
      <c r="E121" s="234">
        <v>2.7</v>
      </c>
      <c r="F121" s="232"/>
      <c r="G121" s="232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135</v>
      </c>
      <c r="AH121" s="212">
        <v>5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45">
        <v>29</v>
      </c>
      <c r="B122" s="246" t="s">
        <v>251</v>
      </c>
      <c r="C122" s="263" t="s">
        <v>252</v>
      </c>
      <c r="D122" s="247" t="s">
        <v>127</v>
      </c>
      <c r="E122" s="248">
        <v>183</v>
      </c>
      <c r="F122" s="249"/>
      <c r="G122" s="250">
        <f>ROUND(E122*F122,2)</f>
        <v>0</v>
      </c>
      <c r="H122" s="249"/>
      <c r="I122" s="250">
        <f>ROUND(E122*H122,2)</f>
        <v>0</v>
      </c>
      <c r="J122" s="249"/>
      <c r="K122" s="250">
        <f>ROUND(E122*J122,2)</f>
        <v>0</v>
      </c>
      <c r="L122" s="250">
        <v>21</v>
      </c>
      <c r="M122" s="250">
        <f>G122*(1+L122/100)</f>
        <v>0</v>
      </c>
      <c r="N122" s="248">
        <v>3.0000000000000001E-5</v>
      </c>
      <c r="O122" s="248">
        <f>ROUND(E122*N122,2)</f>
        <v>0.01</v>
      </c>
      <c r="P122" s="248">
        <v>0</v>
      </c>
      <c r="Q122" s="248">
        <f>ROUND(E122*P122,2)</f>
        <v>0</v>
      </c>
      <c r="R122" s="250"/>
      <c r="S122" s="250" t="s">
        <v>128</v>
      </c>
      <c r="T122" s="251" t="s">
        <v>128</v>
      </c>
      <c r="U122" s="232">
        <v>0.04</v>
      </c>
      <c r="V122" s="232">
        <f>ROUND(E122*U122,2)</f>
        <v>7.32</v>
      </c>
      <c r="W122" s="232"/>
      <c r="X122" s="232" t="s">
        <v>129</v>
      </c>
      <c r="Y122" s="232" t="s">
        <v>130</v>
      </c>
      <c r="Z122" s="212"/>
      <c r="AA122" s="212"/>
      <c r="AB122" s="212"/>
      <c r="AC122" s="212"/>
      <c r="AD122" s="212"/>
      <c r="AE122" s="212"/>
      <c r="AF122" s="212"/>
      <c r="AG122" s="212" t="s">
        <v>131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29"/>
      <c r="B123" s="230"/>
      <c r="C123" s="265" t="s">
        <v>154</v>
      </c>
      <c r="D123" s="233"/>
      <c r="E123" s="234"/>
      <c r="F123" s="232"/>
      <c r="G123" s="232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135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29"/>
      <c r="B124" s="230"/>
      <c r="C124" s="265" t="s">
        <v>155</v>
      </c>
      <c r="D124" s="233"/>
      <c r="E124" s="234"/>
      <c r="F124" s="232"/>
      <c r="G124" s="232"/>
      <c r="H124" s="232"/>
      <c r="I124" s="232"/>
      <c r="J124" s="232"/>
      <c r="K124" s="232"/>
      <c r="L124" s="232"/>
      <c r="M124" s="232"/>
      <c r="N124" s="231"/>
      <c r="O124" s="231"/>
      <c r="P124" s="231"/>
      <c r="Q124" s="231"/>
      <c r="R124" s="232"/>
      <c r="S124" s="232"/>
      <c r="T124" s="232"/>
      <c r="U124" s="232"/>
      <c r="V124" s="232"/>
      <c r="W124" s="232"/>
      <c r="X124" s="232"/>
      <c r="Y124" s="232"/>
      <c r="Z124" s="212"/>
      <c r="AA124" s="212"/>
      <c r="AB124" s="212"/>
      <c r="AC124" s="212"/>
      <c r="AD124" s="212"/>
      <c r="AE124" s="212"/>
      <c r="AF124" s="212"/>
      <c r="AG124" s="212" t="s">
        <v>135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29"/>
      <c r="B125" s="230"/>
      <c r="C125" s="265" t="s">
        <v>253</v>
      </c>
      <c r="D125" s="233"/>
      <c r="E125" s="234">
        <v>183</v>
      </c>
      <c r="F125" s="232"/>
      <c r="G125" s="232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135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45">
        <v>30</v>
      </c>
      <c r="B126" s="246" t="s">
        <v>254</v>
      </c>
      <c r="C126" s="263" t="s">
        <v>255</v>
      </c>
      <c r="D126" s="247" t="s">
        <v>127</v>
      </c>
      <c r="E126" s="248">
        <v>267.08</v>
      </c>
      <c r="F126" s="249"/>
      <c r="G126" s="250">
        <f>ROUND(E126*F126,2)</f>
        <v>0</v>
      </c>
      <c r="H126" s="249"/>
      <c r="I126" s="250">
        <f>ROUND(E126*H126,2)</f>
        <v>0</v>
      </c>
      <c r="J126" s="249"/>
      <c r="K126" s="250">
        <f>ROUND(E126*J126,2)</f>
        <v>0</v>
      </c>
      <c r="L126" s="250">
        <v>21</v>
      </c>
      <c r="M126" s="250">
        <f>G126*(1+L126/100)</f>
        <v>0</v>
      </c>
      <c r="N126" s="248">
        <v>5.0000000000000001E-4</v>
      </c>
      <c r="O126" s="248">
        <f>ROUND(E126*N126,2)</f>
        <v>0.13</v>
      </c>
      <c r="P126" s="248">
        <v>0</v>
      </c>
      <c r="Q126" s="248">
        <f>ROUND(E126*P126,2)</f>
        <v>0</v>
      </c>
      <c r="R126" s="250" t="s">
        <v>224</v>
      </c>
      <c r="S126" s="250" t="s">
        <v>128</v>
      </c>
      <c r="T126" s="251" t="s">
        <v>128</v>
      </c>
      <c r="U126" s="232">
        <v>0</v>
      </c>
      <c r="V126" s="232">
        <f>ROUND(E126*U126,2)</f>
        <v>0</v>
      </c>
      <c r="W126" s="232"/>
      <c r="X126" s="232" t="s">
        <v>226</v>
      </c>
      <c r="Y126" s="232" t="s">
        <v>130</v>
      </c>
      <c r="Z126" s="212"/>
      <c r="AA126" s="212"/>
      <c r="AB126" s="212"/>
      <c r="AC126" s="212"/>
      <c r="AD126" s="212"/>
      <c r="AE126" s="212"/>
      <c r="AF126" s="212"/>
      <c r="AG126" s="212" t="s">
        <v>227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29"/>
      <c r="B127" s="230"/>
      <c r="C127" s="265" t="s">
        <v>256</v>
      </c>
      <c r="D127" s="233"/>
      <c r="E127" s="234">
        <v>65.78</v>
      </c>
      <c r="F127" s="232"/>
      <c r="G127" s="232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135</v>
      </c>
      <c r="AH127" s="212">
        <v>5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29"/>
      <c r="B128" s="230"/>
      <c r="C128" s="265" t="s">
        <v>257</v>
      </c>
      <c r="D128" s="233"/>
      <c r="E128" s="234">
        <v>201.3</v>
      </c>
      <c r="F128" s="232"/>
      <c r="G128" s="232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135</v>
      </c>
      <c r="AH128" s="212">
        <v>5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x14ac:dyDescent="0.2">
      <c r="A129" s="238" t="s">
        <v>123</v>
      </c>
      <c r="B129" s="239" t="s">
        <v>72</v>
      </c>
      <c r="C129" s="262" t="s">
        <v>73</v>
      </c>
      <c r="D129" s="240"/>
      <c r="E129" s="241"/>
      <c r="F129" s="242"/>
      <c r="G129" s="242">
        <f>SUMIF(AG130:AG146,"&lt;&gt;NOR",G130:G146)</f>
        <v>0</v>
      </c>
      <c r="H129" s="242"/>
      <c r="I129" s="242">
        <f>SUM(I130:I146)</f>
        <v>0</v>
      </c>
      <c r="J129" s="242"/>
      <c r="K129" s="242">
        <f>SUM(K130:K146)</f>
        <v>0</v>
      </c>
      <c r="L129" s="242"/>
      <c r="M129" s="242">
        <f>SUM(M130:M146)</f>
        <v>0</v>
      </c>
      <c r="N129" s="241"/>
      <c r="O129" s="241">
        <f>SUM(O130:O146)</f>
        <v>3.94</v>
      </c>
      <c r="P129" s="241"/>
      <c r="Q129" s="241">
        <f>SUM(Q130:Q146)</f>
        <v>0</v>
      </c>
      <c r="R129" s="242"/>
      <c r="S129" s="242"/>
      <c r="T129" s="243"/>
      <c r="U129" s="237"/>
      <c r="V129" s="237">
        <f>SUM(V130:V146)</f>
        <v>3.66</v>
      </c>
      <c r="W129" s="237"/>
      <c r="X129" s="237"/>
      <c r="Y129" s="237"/>
      <c r="AG129" t="s">
        <v>124</v>
      </c>
    </row>
    <row r="130" spans="1:60" outlineLevel="1" x14ac:dyDescent="0.2">
      <c r="A130" s="245">
        <v>31</v>
      </c>
      <c r="B130" s="246" t="s">
        <v>258</v>
      </c>
      <c r="C130" s="263" t="s">
        <v>259</v>
      </c>
      <c r="D130" s="247" t="s">
        <v>146</v>
      </c>
      <c r="E130" s="248">
        <v>0.45500000000000002</v>
      </c>
      <c r="F130" s="249"/>
      <c r="G130" s="250">
        <f>ROUND(E130*F130,2)</f>
        <v>0</v>
      </c>
      <c r="H130" s="249"/>
      <c r="I130" s="250">
        <f>ROUND(E130*H130,2)</f>
        <v>0</v>
      </c>
      <c r="J130" s="249"/>
      <c r="K130" s="250">
        <f>ROUND(E130*J130,2)</f>
        <v>0</v>
      </c>
      <c r="L130" s="250">
        <v>21</v>
      </c>
      <c r="M130" s="250">
        <f>G130*(1+L130/100)</f>
        <v>0</v>
      </c>
      <c r="N130" s="248">
        <v>1.7034</v>
      </c>
      <c r="O130" s="248">
        <f>ROUND(E130*N130,2)</f>
        <v>0.78</v>
      </c>
      <c r="P130" s="248">
        <v>0</v>
      </c>
      <c r="Q130" s="248">
        <f>ROUND(E130*P130,2)</f>
        <v>0</v>
      </c>
      <c r="R130" s="250"/>
      <c r="S130" s="250" t="s">
        <v>128</v>
      </c>
      <c r="T130" s="251" t="s">
        <v>128</v>
      </c>
      <c r="U130" s="232">
        <v>1.3</v>
      </c>
      <c r="V130" s="232">
        <f>ROUND(E130*U130,2)</f>
        <v>0.59</v>
      </c>
      <c r="W130" s="232"/>
      <c r="X130" s="232" t="s">
        <v>129</v>
      </c>
      <c r="Y130" s="232" t="s">
        <v>130</v>
      </c>
      <c r="Z130" s="212"/>
      <c r="AA130" s="212"/>
      <c r="AB130" s="212"/>
      <c r="AC130" s="212"/>
      <c r="AD130" s="212"/>
      <c r="AE130" s="212"/>
      <c r="AF130" s="212"/>
      <c r="AG130" s="212" t="s">
        <v>131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2" x14ac:dyDescent="0.2">
      <c r="A131" s="229"/>
      <c r="B131" s="230"/>
      <c r="C131" s="265" t="s">
        <v>154</v>
      </c>
      <c r="D131" s="233"/>
      <c r="E131" s="234"/>
      <c r="F131" s="232"/>
      <c r="G131" s="232"/>
      <c r="H131" s="232"/>
      <c r="I131" s="232"/>
      <c r="J131" s="232"/>
      <c r="K131" s="232"/>
      <c r="L131" s="232"/>
      <c r="M131" s="232"/>
      <c r="N131" s="231"/>
      <c r="O131" s="231"/>
      <c r="P131" s="231"/>
      <c r="Q131" s="231"/>
      <c r="R131" s="232"/>
      <c r="S131" s="232"/>
      <c r="T131" s="232"/>
      <c r="U131" s="232"/>
      <c r="V131" s="232"/>
      <c r="W131" s="232"/>
      <c r="X131" s="232"/>
      <c r="Y131" s="232"/>
      <c r="Z131" s="212"/>
      <c r="AA131" s="212"/>
      <c r="AB131" s="212"/>
      <c r="AC131" s="212"/>
      <c r="AD131" s="212"/>
      <c r="AE131" s="212"/>
      <c r="AF131" s="212"/>
      <c r="AG131" s="212" t="s">
        <v>135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29"/>
      <c r="B132" s="230"/>
      <c r="C132" s="265" t="s">
        <v>221</v>
      </c>
      <c r="D132" s="233"/>
      <c r="E132" s="234"/>
      <c r="F132" s="232"/>
      <c r="G132" s="232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2"/>
      <c r="AA132" s="212"/>
      <c r="AB132" s="212"/>
      <c r="AC132" s="212"/>
      <c r="AD132" s="212"/>
      <c r="AE132" s="212"/>
      <c r="AF132" s="212"/>
      <c r="AG132" s="212" t="s">
        <v>135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29"/>
      <c r="B133" s="230"/>
      <c r="C133" s="265" t="s">
        <v>260</v>
      </c>
      <c r="D133" s="233"/>
      <c r="E133" s="234"/>
      <c r="F133" s="232"/>
      <c r="G133" s="232"/>
      <c r="H133" s="232"/>
      <c r="I133" s="232"/>
      <c r="J133" s="232"/>
      <c r="K133" s="232"/>
      <c r="L133" s="232"/>
      <c r="M133" s="232"/>
      <c r="N133" s="231"/>
      <c r="O133" s="231"/>
      <c r="P133" s="231"/>
      <c r="Q133" s="231"/>
      <c r="R133" s="232"/>
      <c r="S133" s="232"/>
      <c r="T133" s="232"/>
      <c r="U133" s="232"/>
      <c r="V133" s="232"/>
      <c r="W133" s="232"/>
      <c r="X133" s="232"/>
      <c r="Y133" s="232"/>
      <c r="Z133" s="212"/>
      <c r="AA133" s="212"/>
      <c r="AB133" s="212"/>
      <c r="AC133" s="212"/>
      <c r="AD133" s="212"/>
      <c r="AE133" s="212"/>
      <c r="AF133" s="212"/>
      <c r="AG133" s="212" t="s">
        <v>135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29"/>
      <c r="B134" s="230"/>
      <c r="C134" s="265" t="s">
        <v>261</v>
      </c>
      <c r="D134" s="233"/>
      <c r="E134" s="234">
        <v>0.45500000000000002</v>
      </c>
      <c r="F134" s="232"/>
      <c r="G134" s="232"/>
      <c r="H134" s="232"/>
      <c r="I134" s="232"/>
      <c r="J134" s="232"/>
      <c r="K134" s="232"/>
      <c r="L134" s="232"/>
      <c r="M134" s="232"/>
      <c r="N134" s="231"/>
      <c r="O134" s="231"/>
      <c r="P134" s="231"/>
      <c r="Q134" s="231"/>
      <c r="R134" s="232"/>
      <c r="S134" s="232"/>
      <c r="T134" s="232"/>
      <c r="U134" s="232"/>
      <c r="V134" s="232"/>
      <c r="W134" s="232"/>
      <c r="X134" s="232"/>
      <c r="Y134" s="232"/>
      <c r="Z134" s="212"/>
      <c r="AA134" s="212"/>
      <c r="AB134" s="212"/>
      <c r="AC134" s="212"/>
      <c r="AD134" s="212"/>
      <c r="AE134" s="212"/>
      <c r="AF134" s="212"/>
      <c r="AG134" s="212" t="s">
        <v>135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45">
        <v>32</v>
      </c>
      <c r="B135" s="246" t="s">
        <v>262</v>
      </c>
      <c r="C135" s="263" t="s">
        <v>263</v>
      </c>
      <c r="D135" s="247" t="s">
        <v>146</v>
      </c>
      <c r="E135" s="248">
        <v>0.76800000000000002</v>
      </c>
      <c r="F135" s="249"/>
      <c r="G135" s="250">
        <f>ROUND(E135*F135,2)</f>
        <v>0</v>
      </c>
      <c r="H135" s="249"/>
      <c r="I135" s="250">
        <f>ROUND(E135*H135,2)</f>
        <v>0</v>
      </c>
      <c r="J135" s="249"/>
      <c r="K135" s="250">
        <f>ROUND(E135*J135,2)</f>
        <v>0</v>
      </c>
      <c r="L135" s="250">
        <v>21</v>
      </c>
      <c r="M135" s="250">
        <f>G135*(1+L135/100)</f>
        <v>0</v>
      </c>
      <c r="N135" s="248">
        <v>1.8907700000000001</v>
      </c>
      <c r="O135" s="248">
        <f>ROUND(E135*N135,2)</f>
        <v>1.45</v>
      </c>
      <c r="P135" s="248">
        <v>0</v>
      </c>
      <c r="Q135" s="248">
        <f>ROUND(E135*P135,2)</f>
        <v>0</v>
      </c>
      <c r="R135" s="250"/>
      <c r="S135" s="250" t="s">
        <v>128</v>
      </c>
      <c r="T135" s="251" t="s">
        <v>128</v>
      </c>
      <c r="U135" s="232">
        <v>1.3169999999999999</v>
      </c>
      <c r="V135" s="232">
        <f>ROUND(E135*U135,2)</f>
        <v>1.01</v>
      </c>
      <c r="W135" s="232"/>
      <c r="X135" s="232" t="s">
        <v>129</v>
      </c>
      <c r="Y135" s="232" t="s">
        <v>130</v>
      </c>
      <c r="Z135" s="212"/>
      <c r="AA135" s="212"/>
      <c r="AB135" s="212"/>
      <c r="AC135" s="212"/>
      <c r="AD135" s="212"/>
      <c r="AE135" s="212"/>
      <c r="AF135" s="212"/>
      <c r="AG135" s="212" t="s">
        <v>131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29"/>
      <c r="B136" s="230"/>
      <c r="C136" s="265" t="s">
        <v>168</v>
      </c>
      <c r="D136" s="233"/>
      <c r="E136" s="234"/>
      <c r="F136" s="232"/>
      <c r="G136" s="232"/>
      <c r="H136" s="232"/>
      <c r="I136" s="232"/>
      <c r="J136" s="232"/>
      <c r="K136" s="232"/>
      <c r="L136" s="232"/>
      <c r="M136" s="232"/>
      <c r="N136" s="231"/>
      <c r="O136" s="231"/>
      <c r="P136" s="231"/>
      <c r="Q136" s="231"/>
      <c r="R136" s="232"/>
      <c r="S136" s="232"/>
      <c r="T136" s="232"/>
      <c r="U136" s="232"/>
      <c r="V136" s="232"/>
      <c r="W136" s="232"/>
      <c r="X136" s="232"/>
      <c r="Y136" s="232"/>
      <c r="Z136" s="212"/>
      <c r="AA136" s="212"/>
      <c r="AB136" s="212"/>
      <c r="AC136" s="212"/>
      <c r="AD136" s="212"/>
      <c r="AE136" s="212"/>
      <c r="AF136" s="212"/>
      <c r="AG136" s="212" t="s">
        <v>135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29"/>
      <c r="B137" s="230"/>
      <c r="C137" s="265" t="s">
        <v>169</v>
      </c>
      <c r="D137" s="233"/>
      <c r="E137" s="234"/>
      <c r="F137" s="232"/>
      <c r="G137" s="232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2"/>
      <c r="AA137" s="212"/>
      <c r="AB137" s="212"/>
      <c r="AC137" s="212"/>
      <c r="AD137" s="212"/>
      <c r="AE137" s="212"/>
      <c r="AF137" s="212"/>
      <c r="AG137" s="212" t="s">
        <v>135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29"/>
      <c r="B138" s="230"/>
      <c r="C138" s="265" t="s">
        <v>264</v>
      </c>
      <c r="D138" s="233"/>
      <c r="E138" s="234">
        <v>0.76800000000000002</v>
      </c>
      <c r="F138" s="232"/>
      <c r="G138" s="232"/>
      <c r="H138" s="232"/>
      <c r="I138" s="232"/>
      <c r="J138" s="232"/>
      <c r="K138" s="232"/>
      <c r="L138" s="232"/>
      <c r="M138" s="232"/>
      <c r="N138" s="231"/>
      <c r="O138" s="231"/>
      <c r="P138" s="231"/>
      <c r="Q138" s="231"/>
      <c r="R138" s="232"/>
      <c r="S138" s="232"/>
      <c r="T138" s="232"/>
      <c r="U138" s="232"/>
      <c r="V138" s="232"/>
      <c r="W138" s="232"/>
      <c r="X138" s="232"/>
      <c r="Y138" s="232"/>
      <c r="Z138" s="212"/>
      <c r="AA138" s="212"/>
      <c r="AB138" s="212"/>
      <c r="AC138" s="212"/>
      <c r="AD138" s="212"/>
      <c r="AE138" s="212"/>
      <c r="AF138" s="212"/>
      <c r="AG138" s="212" t="s">
        <v>135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45">
        <v>33</v>
      </c>
      <c r="B139" s="246" t="s">
        <v>265</v>
      </c>
      <c r="C139" s="263" t="s">
        <v>266</v>
      </c>
      <c r="D139" s="247" t="s">
        <v>146</v>
      </c>
      <c r="E139" s="248">
        <v>0.67500000000000004</v>
      </c>
      <c r="F139" s="249"/>
      <c r="G139" s="250">
        <f>ROUND(E139*F139,2)</f>
        <v>0</v>
      </c>
      <c r="H139" s="249"/>
      <c r="I139" s="250">
        <f>ROUND(E139*H139,2)</f>
        <v>0</v>
      </c>
      <c r="J139" s="249"/>
      <c r="K139" s="250">
        <f>ROUND(E139*J139,2)</f>
        <v>0</v>
      </c>
      <c r="L139" s="250">
        <v>21</v>
      </c>
      <c r="M139" s="250">
        <f>G139*(1+L139/100)</f>
        <v>0</v>
      </c>
      <c r="N139" s="248">
        <v>2.5</v>
      </c>
      <c r="O139" s="248">
        <f>ROUND(E139*N139,2)</f>
        <v>1.69</v>
      </c>
      <c r="P139" s="248">
        <v>0</v>
      </c>
      <c r="Q139" s="248">
        <f>ROUND(E139*P139,2)</f>
        <v>0</v>
      </c>
      <c r="R139" s="250"/>
      <c r="S139" s="250" t="s">
        <v>128</v>
      </c>
      <c r="T139" s="251" t="s">
        <v>128</v>
      </c>
      <c r="U139" s="232">
        <v>1.45</v>
      </c>
      <c r="V139" s="232">
        <f>ROUND(E139*U139,2)</f>
        <v>0.98</v>
      </c>
      <c r="W139" s="232"/>
      <c r="X139" s="232" t="s">
        <v>129</v>
      </c>
      <c r="Y139" s="232" t="s">
        <v>130</v>
      </c>
      <c r="Z139" s="212"/>
      <c r="AA139" s="212"/>
      <c r="AB139" s="212"/>
      <c r="AC139" s="212"/>
      <c r="AD139" s="212"/>
      <c r="AE139" s="212"/>
      <c r="AF139" s="212"/>
      <c r="AG139" s="212" t="s">
        <v>131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29"/>
      <c r="B140" s="230"/>
      <c r="C140" s="265" t="s">
        <v>165</v>
      </c>
      <c r="D140" s="233"/>
      <c r="E140" s="234"/>
      <c r="F140" s="232"/>
      <c r="G140" s="232"/>
      <c r="H140" s="232"/>
      <c r="I140" s="232"/>
      <c r="J140" s="232"/>
      <c r="K140" s="232"/>
      <c r="L140" s="232"/>
      <c r="M140" s="232"/>
      <c r="N140" s="231"/>
      <c r="O140" s="231"/>
      <c r="P140" s="231"/>
      <c r="Q140" s="231"/>
      <c r="R140" s="232"/>
      <c r="S140" s="232"/>
      <c r="T140" s="232"/>
      <c r="U140" s="232"/>
      <c r="V140" s="232"/>
      <c r="W140" s="232"/>
      <c r="X140" s="232"/>
      <c r="Y140" s="232"/>
      <c r="Z140" s="212"/>
      <c r="AA140" s="212"/>
      <c r="AB140" s="212"/>
      <c r="AC140" s="212"/>
      <c r="AD140" s="212"/>
      <c r="AE140" s="212"/>
      <c r="AF140" s="212"/>
      <c r="AG140" s="212" t="s">
        <v>135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29"/>
      <c r="B141" s="230"/>
      <c r="C141" s="265" t="s">
        <v>166</v>
      </c>
      <c r="D141" s="233"/>
      <c r="E141" s="234"/>
      <c r="F141" s="232"/>
      <c r="G141" s="232"/>
      <c r="H141" s="232"/>
      <c r="I141" s="232"/>
      <c r="J141" s="232"/>
      <c r="K141" s="232"/>
      <c r="L141" s="232"/>
      <c r="M141" s="232"/>
      <c r="N141" s="231"/>
      <c r="O141" s="231"/>
      <c r="P141" s="231"/>
      <c r="Q141" s="231"/>
      <c r="R141" s="232"/>
      <c r="S141" s="232"/>
      <c r="T141" s="232"/>
      <c r="U141" s="232"/>
      <c r="V141" s="232"/>
      <c r="W141" s="232"/>
      <c r="X141" s="232"/>
      <c r="Y141" s="232"/>
      <c r="Z141" s="212"/>
      <c r="AA141" s="212"/>
      <c r="AB141" s="212"/>
      <c r="AC141" s="212"/>
      <c r="AD141" s="212"/>
      <c r="AE141" s="212"/>
      <c r="AF141" s="212"/>
      <c r="AG141" s="212" t="s">
        <v>135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29"/>
      <c r="B142" s="230"/>
      <c r="C142" s="265" t="s">
        <v>267</v>
      </c>
      <c r="D142" s="233"/>
      <c r="E142" s="234">
        <v>0.67500000000000004</v>
      </c>
      <c r="F142" s="232"/>
      <c r="G142" s="232"/>
      <c r="H142" s="232"/>
      <c r="I142" s="232"/>
      <c r="J142" s="232"/>
      <c r="K142" s="232"/>
      <c r="L142" s="232"/>
      <c r="M142" s="232"/>
      <c r="N142" s="231"/>
      <c r="O142" s="231"/>
      <c r="P142" s="231"/>
      <c r="Q142" s="231"/>
      <c r="R142" s="232"/>
      <c r="S142" s="232"/>
      <c r="T142" s="232"/>
      <c r="U142" s="232"/>
      <c r="V142" s="232"/>
      <c r="W142" s="232"/>
      <c r="X142" s="232"/>
      <c r="Y142" s="232"/>
      <c r="Z142" s="212"/>
      <c r="AA142" s="212"/>
      <c r="AB142" s="212"/>
      <c r="AC142" s="212"/>
      <c r="AD142" s="212"/>
      <c r="AE142" s="212"/>
      <c r="AF142" s="212"/>
      <c r="AG142" s="212" t="s">
        <v>135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5">
        <v>34</v>
      </c>
      <c r="B143" s="246" t="s">
        <v>268</v>
      </c>
      <c r="C143" s="263" t="s">
        <v>269</v>
      </c>
      <c r="D143" s="247" t="s">
        <v>270</v>
      </c>
      <c r="E143" s="248">
        <v>12.04</v>
      </c>
      <c r="F143" s="249"/>
      <c r="G143" s="250">
        <f>ROUND(E143*F143,2)</f>
        <v>0</v>
      </c>
      <c r="H143" s="249"/>
      <c r="I143" s="250">
        <f>ROUND(E143*H143,2)</f>
        <v>0</v>
      </c>
      <c r="J143" s="249"/>
      <c r="K143" s="250">
        <f>ROUND(E143*J143,2)</f>
        <v>0</v>
      </c>
      <c r="L143" s="250">
        <v>21</v>
      </c>
      <c r="M143" s="250">
        <f>G143*(1+L143/100)</f>
        <v>0</v>
      </c>
      <c r="N143" s="248">
        <v>1.5E-3</v>
      </c>
      <c r="O143" s="248">
        <f>ROUND(E143*N143,2)</f>
        <v>0.02</v>
      </c>
      <c r="P143" s="248">
        <v>0</v>
      </c>
      <c r="Q143" s="248">
        <f>ROUND(E143*P143,2)</f>
        <v>0</v>
      </c>
      <c r="R143" s="250"/>
      <c r="S143" s="250" t="s">
        <v>128</v>
      </c>
      <c r="T143" s="251" t="s">
        <v>128</v>
      </c>
      <c r="U143" s="232">
        <v>0.09</v>
      </c>
      <c r="V143" s="232">
        <f>ROUND(E143*U143,2)</f>
        <v>1.08</v>
      </c>
      <c r="W143" s="232"/>
      <c r="X143" s="232" t="s">
        <v>129</v>
      </c>
      <c r="Y143" s="232" t="s">
        <v>130</v>
      </c>
      <c r="Z143" s="212"/>
      <c r="AA143" s="212"/>
      <c r="AB143" s="212"/>
      <c r="AC143" s="212"/>
      <c r="AD143" s="212"/>
      <c r="AE143" s="212"/>
      <c r="AF143" s="212"/>
      <c r="AG143" s="212" t="s">
        <v>131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2">
      <c r="A144" s="229"/>
      <c r="B144" s="230"/>
      <c r="C144" s="265" t="s">
        <v>154</v>
      </c>
      <c r="D144" s="233"/>
      <c r="E144" s="234"/>
      <c r="F144" s="232"/>
      <c r="G144" s="232"/>
      <c r="H144" s="232"/>
      <c r="I144" s="232"/>
      <c r="J144" s="232"/>
      <c r="K144" s="232"/>
      <c r="L144" s="232"/>
      <c r="M144" s="232"/>
      <c r="N144" s="231"/>
      <c r="O144" s="231"/>
      <c r="P144" s="231"/>
      <c r="Q144" s="231"/>
      <c r="R144" s="232"/>
      <c r="S144" s="232"/>
      <c r="T144" s="232"/>
      <c r="U144" s="232"/>
      <c r="V144" s="232"/>
      <c r="W144" s="232"/>
      <c r="X144" s="232"/>
      <c r="Y144" s="232"/>
      <c r="Z144" s="212"/>
      <c r="AA144" s="212"/>
      <c r="AB144" s="212"/>
      <c r="AC144" s="212"/>
      <c r="AD144" s="212"/>
      <c r="AE144" s="212"/>
      <c r="AF144" s="212"/>
      <c r="AG144" s="212" t="s">
        <v>135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29"/>
      <c r="B145" s="230"/>
      <c r="C145" s="265" t="s">
        <v>271</v>
      </c>
      <c r="D145" s="233"/>
      <c r="E145" s="234"/>
      <c r="F145" s="232"/>
      <c r="G145" s="232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32"/>
      <c r="Z145" s="212"/>
      <c r="AA145" s="212"/>
      <c r="AB145" s="212"/>
      <c r="AC145" s="212"/>
      <c r="AD145" s="212"/>
      <c r="AE145" s="212"/>
      <c r="AF145" s="212"/>
      <c r="AG145" s="212" t="s">
        <v>135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29"/>
      <c r="B146" s="230"/>
      <c r="C146" s="265" t="s">
        <v>272</v>
      </c>
      <c r="D146" s="233"/>
      <c r="E146" s="234">
        <v>12.04</v>
      </c>
      <c r="F146" s="232"/>
      <c r="G146" s="232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32"/>
      <c r="Z146" s="212"/>
      <c r="AA146" s="212"/>
      <c r="AB146" s="212"/>
      <c r="AC146" s="212"/>
      <c r="AD146" s="212"/>
      <c r="AE146" s="212"/>
      <c r="AF146" s="212"/>
      <c r="AG146" s="212" t="s">
        <v>135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x14ac:dyDescent="0.2">
      <c r="A147" s="238" t="s">
        <v>123</v>
      </c>
      <c r="B147" s="239" t="s">
        <v>74</v>
      </c>
      <c r="C147" s="262" t="s">
        <v>75</v>
      </c>
      <c r="D147" s="240"/>
      <c r="E147" s="241"/>
      <c r="F147" s="242"/>
      <c r="G147" s="242">
        <f>SUMIF(AG148:AG172,"&lt;&gt;NOR",G148:G172)</f>
        <v>0</v>
      </c>
      <c r="H147" s="242"/>
      <c r="I147" s="242">
        <f>SUM(I148:I172)</f>
        <v>0</v>
      </c>
      <c r="J147" s="242"/>
      <c r="K147" s="242">
        <f>SUM(K148:K172)</f>
        <v>0</v>
      </c>
      <c r="L147" s="242"/>
      <c r="M147" s="242">
        <f>SUM(M148:M172)</f>
        <v>0</v>
      </c>
      <c r="N147" s="241"/>
      <c r="O147" s="241">
        <f>SUM(O148:O172)</f>
        <v>383.2299999999999</v>
      </c>
      <c r="P147" s="241"/>
      <c r="Q147" s="241">
        <f>SUM(Q148:Q172)</f>
        <v>0</v>
      </c>
      <c r="R147" s="242"/>
      <c r="S147" s="242"/>
      <c r="T147" s="243"/>
      <c r="U147" s="237"/>
      <c r="V147" s="237">
        <f>SUM(V148:V172)</f>
        <v>165.92000000000002</v>
      </c>
      <c r="W147" s="237"/>
      <c r="X147" s="237"/>
      <c r="Y147" s="237"/>
      <c r="AG147" t="s">
        <v>124</v>
      </c>
    </row>
    <row r="148" spans="1:60" ht="22.5" outlineLevel="1" x14ac:dyDescent="0.2">
      <c r="A148" s="245">
        <v>35</v>
      </c>
      <c r="B148" s="246" t="s">
        <v>273</v>
      </c>
      <c r="C148" s="263" t="s">
        <v>274</v>
      </c>
      <c r="D148" s="247" t="s">
        <v>127</v>
      </c>
      <c r="E148" s="248">
        <v>2562</v>
      </c>
      <c r="F148" s="249"/>
      <c r="G148" s="250">
        <f>ROUND(E148*F148,2)</f>
        <v>0</v>
      </c>
      <c r="H148" s="249"/>
      <c r="I148" s="250">
        <f>ROUND(E148*H148,2)</f>
        <v>0</v>
      </c>
      <c r="J148" s="249"/>
      <c r="K148" s="250">
        <f>ROUND(E148*J148,2)</f>
        <v>0</v>
      </c>
      <c r="L148" s="250">
        <v>21</v>
      </c>
      <c r="M148" s="250">
        <f>G148*(1+L148/100)</f>
        <v>0</v>
      </c>
      <c r="N148" s="248">
        <v>2.0400000000000001E-2</v>
      </c>
      <c r="O148" s="248">
        <f>ROUND(E148*N148,2)</f>
        <v>52.26</v>
      </c>
      <c r="P148" s="248">
        <v>0</v>
      </c>
      <c r="Q148" s="248">
        <f>ROUND(E148*P148,2)</f>
        <v>0</v>
      </c>
      <c r="R148" s="250"/>
      <c r="S148" s="250" t="s">
        <v>128</v>
      </c>
      <c r="T148" s="251" t="s">
        <v>128</v>
      </c>
      <c r="U148" s="232">
        <v>0.01</v>
      </c>
      <c r="V148" s="232">
        <f>ROUND(E148*U148,2)</f>
        <v>25.62</v>
      </c>
      <c r="W148" s="232"/>
      <c r="X148" s="232" t="s">
        <v>129</v>
      </c>
      <c r="Y148" s="232" t="s">
        <v>130</v>
      </c>
      <c r="Z148" s="212"/>
      <c r="AA148" s="212"/>
      <c r="AB148" s="212"/>
      <c r="AC148" s="212"/>
      <c r="AD148" s="212"/>
      <c r="AE148" s="212"/>
      <c r="AF148" s="212"/>
      <c r="AG148" s="212" t="s">
        <v>131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29"/>
      <c r="B149" s="230"/>
      <c r="C149" s="265" t="s">
        <v>275</v>
      </c>
      <c r="D149" s="233"/>
      <c r="E149" s="234">
        <v>2562</v>
      </c>
      <c r="F149" s="232"/>
      <c r="G149" s="232"/>
      <c r="H149" s="232"/>
      <c r="I149" s="232"/>
      <c r="J149" s="232"/>
      <c r="K149" s="232"/>
      <c r="L149" s="232"/>
      <c r="M149" s="232"/>
      <c r="N149" s="231"/>
      <c r="O149" s="231"/>
      <c r="P149" s="231"/>
      <c r="Q149" s="231"/>
      <c r="R149" s="232"/>
      <c r="S149" s="232"/>
      <c r="T149" s="232"/>
      <c r="U149" s="232"/>
      <c r="V149" s="232"/>
      <c r="W149" s="232"/>
      <c r="X149" s="232"/>
      <c r="Y149" s="232"/>
      <c r="Z149" s="212"/>
      <c r="AA149" s="212"/>
      <c r="AB149" s="212"/>
      <c r="AC149" s="212"/>
      <c r="AD149" s="212"/>
      <c r="AE149" s="212"/>
      <c r="AF149" s="212"/>
      <c r="AG149" s="212" t="s">
        <v>135</v>
      </c>
      <c r="AH149" s="212">
        <v>5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45">
        <v>36</v>
      </c>
      <c r="B150" s="246" t="s">
        <v>276</v>
      </c>
      <c r="C150" s="263" t="s">
        <v>277</v>
      </c>
      <c r="D150" s="247" t="s">
        <v>127</v>
      </c>
      <c r="E150" s="248">
        <v>366</v>
      </c>
      <c r="F150" s="249"/>
      <c r="G150" s="250">
        <f>ROUND(E150*F150,2)</f>
        <v>0</v>
      </c>
      <c r="H150" s="249"/>
      <c r="I150" s="250">
        <f>ROUND(E150*H150,2)</f>
        <v>0</v>
      </c>
      <c r="J150" s="249"/>
      <c r="K150" s="250">
        <f>ROUND(E150*J150,2)</f>
        <v>0</v>
      </c>
      <c r="L150" s="250">
        <v>21</v>
      </c>
      <c r="M150" s="250">
        <f>G150*(1+L150/100)</f>
        <v>0</v>
      </c>
      <c r="N150" s="248">
        <v>0.49875000000000003</v>
      </c>
      <c r="O150" s="248">
        <f>ROUND(E150*N150,2)</f>
        <v>182.54</v>
      </c>
      <c r="P150" s="248">
        <v>0</v>
      </c>
      <c r="Q150" s="248">
        <f>ROUND(E150*P150,2)</f>
        <v>0</v>
      </c>
      <c r="R150" s="250"/>
      <c r="S150" s="250" t="s">
        <v>128</v>
      </c>
      <c r="T150" s="251" t="s">
        <v>128</v>
      </c>
      <c r="U150" s="232">
        <v>0.02</v>
      </c>
      <c r="V150" s="232">
        <f>ROUND(E150*U150,2)</f>
        <v>7.32</v>
      </c>
      <c r="W150" s="232"/>
      <c r="X150" s="232" t="s">
        <v>129</v>
      </c>
      <c r="Y150" s="232" t="s">
        <v>130</v>
      </c>
      <c r="Z150" s="212"/>
      <c r="AA150" s="212"/>
      <c r="AB150" s="212"/>
      <c r="AC150" s="212"/>
      <c r="AD150" s="212"/>
      <c r="AE150" s="212"/>
      <c r="AF150" s="212"/>
      <c r="AG150" s="212" t="s">
        <v>131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29"/>
      <c r="B151" s="230"/>
      <c r="C151" s="265" t="s">
        <v>154</v>
      </c>
      <c r="D151" s="233"/>
      <c r="E151" s="234"/>
      <c r="F151" s="232"/>
      <c r="G151" s="232"/>
      <c r="H151" s="232"/>
      <c r="I151" s="232"/>
      <c r="J151" s="232"/>
      <c r="K151" s="232"/>
      <c r="L151" s="232"/>
      <c r="M151" s="232"/>
      <c r="N151" s="231"/>
      <c r="O151" s="231"/>
      <c r="P151" s="231"/>
      <c r="Q151" s="231"/>
      <c r="R151" s="232"/>
      <c r="S151" s="232"/>
      <c r="T151" s="232"/>
      <c r="U151" s="232"/>
      <c r="V151" s="232"/>
      <c r="W151" s="232"/>
      <c r="X151" s="232"/>
      <c r="Y151" s="232"/>
      <c r="Z151" s="212"/>
      <c r="AA151" s="212"/>
      <c r="AB151" s="212"/>
      <c r="AC151" s="212"/>
      <c r="AD151" s="212"/>
      <c r="AE151" s="212"/>
      <c r="AF151" s="212"/>
      <c r="AG151" s="212" t="s">
        <v>135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29"/>
      <c r="B152" s="230"/>
      <c r="C152" s="265" t="s">
        <v>155</v>
      </c>
      <c r="D152" s="233"/>
      <c r="E152" s="234"/>
      <c r="F152" s="232"/>
      <c r="G152" s="232"/>
      <c r="H152" s="232"/>
      <c r="I152" s="232"/>
      <c r="J152" s="232"/>
      <c r="K152" s="232"/>
      <c r="L152" s="232"/>
      <c r="M152" s="232"/>
      <c r="N152" s="231"/>
      <c r="O152" s="231"/>
      <c r="P152" s="231"/>
      <c r="Q152" s="231"/>
      <c r="R152" s="232"/>
      <c r="S152" s="232"/>
      <c r="T152" s="232"/>
      <c r="U152" s="232"/>
      <c r="V152" s="232"/>
      <c r="W152" s="232"/>
      <c r="X152" s="232"/>
      <c r="Y152" s="232"/>
      <c r="Z152" s="212"/>
      <c r="AA152" s="212"/>
      <c r="AB152" s="212"/>
      <c r="AC152" s="212"/>
      <c r="AD152" s="212"/>
      <c r="AE152" s="212"/>
      <c r="AF152" s="212"/>
      <c r="AG152" s="212" t="s">
        <v>135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29"/>
      <c r="B153" s="230"/>
      <c r="C153" s="265" t="s">
        <v>278</v>
      </c>
      <c r="D153" s="233"/>
      <c r="E153" s="234">
        <v>366</v>
      </c>
      <c r="F153" s="232"/>
      <c r="G153" s="232"/>
      <c r="H153" s="232"/>
      <c r="I153" s="232"/>
      <c r="J153" s="232"/>
      <c r="K153" s="232"/>
      <c r="L153" s="232"/>
      <c r="M153" s="232"/>
      <c r="N153" s="231"/>
      <c r="O153" s="231"/>
      <c r="P153" s="231"/>
      <c r="Q153" s="231"/>
      <c r="R153" s="232"/>
      <c r="S153" s="232"/>
      <c r="T153" s="232"/>
      <c r="U153" s="232"/>
      <c r="V153" s="232"/>
      <c r="W153" s="232"/>
      <c r="X153" s="232"/>
      <c r="Y153" s="232"/>
      <c r="Z153" s="212"/>
      <c r="AA153" s="212"/>
      <c r="AB153" s="212"/>
      <c r="AC153" s="212"/>
      <c r="AD153" s="212"/>
      <c r="AE153" s="212"/>
      <c r="AF153" s="212"/>
      <c r="AG153" s="212" t="s">
        <v>135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45">
        <v>37</v>
      </c>
      <c r="B154" s="246" t="s">
        <v>279</v>
      </c>
      <c r="C154" s="263" t="s">
        <v>280</v>
      </c>
      <c r="D154" s="247" t="s">
        <v>127</v>
      </c>
      <c r="E154" s="248">
        <v>183</v>
      </c>
      <c r="F154" s="249"/>
      <c r="G154" s="250">
        <f>ROUND(E154*F154,2)</f>
        <v>0</v>
      </c>
      <c r="H154" s="249"/>
      <c r="I154" s="250">
        <f>ROUND(E154*H154,2)</f>
        <v>0</v>
      </c>
      <c r="J154" s="249"/>
      <c r="K154" s="250">
        <f>ROUND(E154*J154,2)</f>
        <v>0</v>
      </c>
      <c r="L154" s="250">
        <v>21</v>
      </c>
      <c r="M154" s="250">
        <f>G154*(1+L154/100)</f>
        <v>0</v>
      </c>
      <c r="N154" s="248">
        <v>0.57499999999999996</v>
      </c>
      <c r="O154" s="248">
        <f>ROUND(E154*N154,2)</f>
        <v>105.23</v>
      </c>
      <c r="P154" s="248">
        <v>0</v>
      </c>
      <c r="Q154" s="248">
        <f>ROUND(E154*P154,2)</f>
        <v>0</v>
      </c>
      <c r="R154" s="250"/>
      <c r="S154" s="250" t="s">
        <v>128</v>
      </c>
      <c r="T154" s="251" t="s">
        <v>128</v>
      </c>
      <c r="U154" s="232">
        <v>2.7E-2</v>
      </c>
      <c r="V154" s="232">
        <f>ROUND(E154*U154,2)</f>
        <v>4.9400000000000004</v>
      </c>
      <c r="W154" s="232"/>
      <c r="X154" s="232" t="s">
        <v>129</v>
      </c>
      <c r="Y154" s="232" t="s">
        <v>130</v>
      </c>
      <c r="Z154" s="212"/>
      <c r="AA154" s="212"/>
      <c r="AB154" s="212"/>
      <c r="AC154" s="212"/>
      <c r="AD154" s="212"/>
      <c r="AE154" s="212"/>
      <c r="AF154" s="212"/>
      <c r="AG154" s="212" t="s">
        <v>131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29"/>
      <c r="B155" s="230"/>
      <c r="C155" s="265" t="s">
        <v>281</v>
      </c>
      <c r="D155" s="233"/>
      <c r="E155" s="234">
        <v>183</v>
      </c>
      <c r="F155" s="232"/>
      <c r="G155" s="232"/>
      <c r="H155" s="232"/>
      <c r="I155" s="232"/>
      <c r="J155" s="232"/>
      <c r="K155" s="232"/>
      <c r="L155" s="232"/>
      <c r="M155" s="232"/>
      <c r="N155" s="231"/>
      <c r="O155" s="231"/>
      <c r="P155" s="231"/>
      <c r="Q155" s="231"/>
      <c r="R155" s="232"/>
      <c r="S155" s="232"/>
      <c r="T155" s="232"/>
      <c r="U155" s="232"/>
      <c r="V155" s="232"/>
      <c r="W155" s="232"/>
      <c r="X155" s="232"/>
      <c r="Y155" s="232"/>
      <c r="Z155" s="212"/>
      <c r="AA155" s="212"/>
      <c r="AB155" s="212"/>
      <c r="AC155" s="212"/>
      <c r="AD155" s="212"/>
      <c r="AE155" s="212"/>
      <c r="AF155" s="212"/>
      <c r="AG155" s="212" t="s">
        <v>135</v>
      </c>
      <c r="AH155" s="212">
        <v>5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45">
        <v>38</v>
      </c>
      <c r="B156" s="246" t="s">
        <v>282</v>
      </c>
      <c r="C156" s="263" t="s">
        <v>283</v>
      </c>
      <c r="D156" s="247" t="s">
        <v>127</v>
      </c>
      <c r="E156" s="248">
        <v>183</v>
      </c>
      <c r="F156" s="249"/>
      <c r="G156" s="250">
        <f>ROUND(E156*F156,2)</f>
        <v>0</v>
      </c>
      <c r="H156" s="249"/>
      <c r="I156" s="250">
        <f>ROUND(E156*H156,2)</f>
        <v>0</v>
      </c>
      <c r="J156" s="249"/>
      <c r="K156" s="250">
        <f>ROUND(E156*J156,2)</f>
        <v>0</v>
      </c>
      <c r="L156" s="250">
        <v>21</v>
      </c>
      <c r="M156" s="250">
        <f>G156*(1+L156/100)</f>
        <v>0</v>
      </c>
      <c r="N156" s="248">
        <v>7.3899999999999993E-2</v>
      </c>
      <c r="O156" s="248">
        <f>ROUND(E156*N156,2)</f>
        <v>13.52</v>
      </c>
      <c r="P156" s="248">
        <v>0</v>
      </c>
      <c r="Q156" s="248">
        <f>ROUND(E156*P156,2)</f>
        <v>0</v>
      </c>
      <c r="R156" s="250"/>
      <c r="S156" s="250" t="s">
        <v>128</v>
      </c>
      <c r="T156" s="251" t="s">
        <v>128</v>
      </c>
      <c r="U156" s="232">
        <v>0.48</v>
      </c>
      <c r="V156" s="232">
        <f>ROUND(E156*U156,2)</f>
        <v>87.84</v>
      </c>
      <c r="W156" s="232"/>
      <c r="X156" s="232" t="s">
        <v>129</v>
      </c>
      <c r="Y156" s="232" t="s">
        <v>130</v>
      </c>
      <c r="Z156" s="212"/>
      <c r="AA156" s="212"/>
      <c r="AB156" s="212"/>
      <c r="AC156" s="212"/>
      <c r="AD156" s="212"/>
      <c r="AE156" s="212"/>
      <c r="AF156" s="212"/>
      <c r="AG156" s="212" t="s">
        <v>131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2">
      <c r="A157" s="229"/>
      <c r="B157" s="230"/>
      <c r="C157" s="265" t="s">
        <v>154</v>
      </c>
      <c r="D157" s="233"/>
      <c r="E157" s="234"/>
      <c r="F157" s="232"/>
      <c r="G157" s="232"/>
      <c r="H157" s="232"/>
      <c r="I157" s="232"/>
      <c r="J157" s="232"/>
      <c r="K157" s="232"/>
      <c r="L157" s="232"/>
      <c r="M157" s="232"/>
      <c r="N157" s="231"/>
      <c r="O157" s="231"/>
      <c r="P157" s="231"/>
      <c r="Q157" s="231"/>
      <c r="R157" s="232"/>
      <c r="S157" s="232"/>
      <c r="T157" s="232"/>
      <c r="U157" s="232"/>
      <c r="V157" s="232"/>
      <c r="W157" s="232"/>
      <c r="X157" s="232"/>
      <c r="Y157" s="232"/>
      <c r="Z157" s="212"/>
      <c r="AA157" s="212"/>
      <c r="AB157" s="212"/>
      <c r="AC157" s="212"/>
      <c r="AD157" s="212"/>
      <c r="AE157" s="212"/>
      <c r="AF157" s="212"/>
      <c r="AG157" s="212" t="s">
        <v>135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29"/>
      <c r="B158" s="230"/>
      <c r="C158" s="265" t="s">
        <v>221</v>
      </c>
      <c r="D158" s="233"/>
      <c r="E158" s="234"/>
      <c r="F158" s="232"/>
      <c r="G158" s="232"/>
      <c r="H158" s="232"/>
      <c r="I158" s="232"/>
      <c r="J158" s="232"/>
      <c r="K158" s="232"/>
      <c r="L158" s="232"/>
      <c r="M158" s="232"/>
      <c r="N158" s="231"/>
      <c r="O158" s="231"/>
      <c r="P158" s="231"/>
      <c r="Q158" s="231"/>
      <c r="R158" s="232"/>
      <c r="S158" s="232"/>
      <c r="T158" s="232"/>
      <c r="U158" s="232"/>
      <c r="V158" s="232"/>
      <c r="W158" s="232"/>
      <c r="X158" s="232"/>
      <c r="Y158" s="232"/>
      <c r="Z158" s="212"/>
      <c r="AA158" s="212"/>
      <c r="AB158" s="212"/>
      <c r="AC158" s="212"/>
      <c r="AD158" s="212"/>
      <c r="AE158" s="212"/>
      <c r="AF158" s="212"/>
      <c r="AG158" s="212" t="s">
        <v>135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29"/>
      <c r="B159" s="230"/>
      <c r="C159" s="265" t="s">
        <v>253</v>
      </c>
      <c r="D159" s="233"/>
      <c r="E159" s="234">
        <v>183</v>
      </c>
      <c r="F159" s="232"/>
      <c r="G159" s="232"/>
      <c r="H159" s="232"/>
      <c r="I159" s="232"/>
      <c r="J159" s="232"/>
      <c r="K159" s="232"/>
      <c r="L159" s="232"/>
      <c r="M159" s="232"/>
      <c r="N159" s="231"/>
      <c r="O159" s="231"/>
      <c r="P159" s="231"/>
      <c r="Q159" s="231"/>
      <c r="R159" s="232"/>
      <c r="S159" s="232"/>
      <c r="T159" s="232"/>
      <c r="U159" s="232"/>
      <c r="V159" s="232"/>
      <c r="W159" s="232"/>
      <c r="X159" s="232"/>
      <c r="Y159" s="232"/>
      <c r="Z159" s="212"/>
      <c r="AA159" s="212"/>
      <c r="AB159" s="212"/>
      <c r="AC159" s="212"/>
      <c r="AD159" s="212"/>
      <c r="AE159" s="212"/>
      <c r="AF159" s="212"/>
      <c r="AG159" s="212" t="s">
        <v>135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45">
        <v>39</v>
      </c>
      <c r="B160" s="246" t="s">
        <v>284</v>
      </c>
      <c r="C160" s="263" t="s">
        <v>285</v>
      </c>
      <c r="D160" s="247" t="s">
        <v>270</v>
      </c>
      <c r="E160" s="248">
        <v>83.04</v>
      </c>
      <c r="F160" s="249"/>
      <c r="G160" s="250">
        <f>ROUND(E160*F160,2)</f>
        <v>0</v>
      </c>
      <c r="H160" s="249"/>
      <c r="I160" s="250">
        <f>ROUND(E160*H160,2)</f>
        <v>0</v>
      </c>
      <c r="J160" s="249"/>
      <c r="K160" s="250">
        <f>ROUND(E160*J160,2)</f>
        <v>0</v>
      </c>
      <c r="L160" s="250">
        <v>21</v>
      </c>
      <c r="M160" s="250">
        <f>G160*(1+L160/100)</f>
        <v>0</v>
      </c>
      <c r="N160" s="248">
        <v>3.6000000000000002E-4</v>
      </c>
      <c r="O160" s="248">
        <f>ROUND(E160*N160,2)</f>
        <v>0.03</v>
      </c>
      <c r="P160" s="248">
        <v>0</v>
      </c>
      <c r="Q160" s="248">
        <f>ROUND(E160*P160,2)</f>
        <v>0</v>
      </c>
      <c r="R160" s="250"/>
      <c r="S160" s="250" t="s">
        <v>128</v>
      </c>
      <c r="T160" s="251" t="s">
        <v>128</v>
      </c>
      <c r="U160" s="232">
        <v>0.43</v>
      </c>
      <c r="V160" s="232">
        <f>ROUND(E160*U160,2)</f>
        <v>35.71</v>
      </c>
      <c r="W160" s="232"/>
      <c r="X160" s="232" t="s">
        <v>129</v>
      </c>
      <c r="Y160" s="232" t="s">
        <v>130</v>
      </c>
      <c r="Z160" s="212"/>
      <c r="AA160" s="212"/>
      <c r="AB160" s="212"/>
      <c r="AC160" s="212"/>
      <c r="AD160" s="212"/>
      <c r="AE160" s="212"/>
      <c r="AF160" s="212"/>
      <c r="AG160" s="212" t="s">
        <v>131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">
      <c r="A161" s="229"/>
      <c r="B161" s="230"/>
      <c r="C161" s="265" t="s">
        <v>154</v>
      </c>
      <c r="D161" s="233"/>
      <c r="E161" s="234"/>
      <c r="F161" s="232"/>
      <c r="G161" s="232"/>
      <c r="H161" s="232"/>
      <c r="I161" s="232"/>
      <c r="J161" s="232"/>
      <c r="K161" s="232"/>
      <c r="L161" s="232"/>
      <c r="M161" s="232"/>
      <c r="N161" s="231"/>
      <c r="O161" s="231"/>
      <c r="P161" s="231"/>
      <c r="Q161" s="231"/>
      <c r="R161" s="232"/>
      <c r="S161" s="232"/>
      <c r="T161" s="232"/>
      <c r="U161" s="232"/>
      <c r="V161" s="232"/>
      <c r="W161" s="232"/>
      <c r="X161" s="232"/>
      <c r="Y161" s="232"/>
      <c r="Z161" s="212"/>
      <c r="AA161" s="212"/>
      <c r="AB161" s="212"/>
      <c r="AC161" s="212"/>
      <c r="AD161" s="212"/>
      <c r="AE161" s="212"/>
      <c r="AF161" s="212"/>
      <c r="AG161" s="212" t="s">
        <v>135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29"/>
      <c r="B162" s="230"/>
      <c r="C162" s="265" t="s">
        <v>221</v>
      </c>
      <c r="D162" s="233"/>
      <c r="E162" s="234"/>
      <c r="F162" s="232"/>
      <c r="G162" s="232"/>
      <c r="H162" s="232"/>
      <c r="I162" s="232"/>
      <c r="J162" s="232"/>
      <c r="K162" s="232"/>
      <c r="L162" s="232"/>
      <c r="M162" s="232"/>
      <c r="N162" s="231"/>
      <c r="O162" s="231"/>
      <c r="P162" s="231"/>
      <c r="Q162" s="231"/>
      <c r="R162" s="232"/>
      <c r="S162" s="232"/>
      <c r="T162" s="232"/>
      <c r="U162" s="232"/>
      <c r="V162" s="232"/>
      <c r="W162" s="232"/>
      <c r="X162" s="232"/>
      <c r="Y162" s="232"/>
      <c r="Z162" s="212"/>
      <c r="AA162" s="212"/>
      <c r="AB162" s="212"/>
      <c r="AC162" s="212"/>
      <c r="AD162" s="212"/>
      <c r="AE162" s="212"/>
      <c r="AF162" s="212"/>
      <c r="AG162" s="212" t="s">
        <v>135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29"/>
      <c r="B163" s="230"/>
      <c r="C163" s="265" t="s">
        <v>286</v>
      </c>
      <c r="D163" s="233"/>
      <c r="E163" s="234">
        <v>21</v>
      </c>
      <c r="F163" s="232"/>
      <c r="G163" s="232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32"/>
      <c r="Z163" s="212"/>
      <c r="AA163" s="212"/>
      <c r="AB163" s="212"/>
      <c r="AC163" s="212"/>
      <c r="AD163" s="212"/>
      <c r="AE163" s="212"/>
      <c r="AF163" s="212"/>
      <c r="AG163" s="212" t="s">
        <v>135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29"/>
      <c r="B164" s="230"/>
      <c r="C164" s="265" t="s">
        <v>287</v>
      </c>
      <c r="D164" s="233"/>
      <c r="E164" s="234">
        <v>48.2</v>
      </c>
      <c r="F164" s="232"/>
      <c r="G164" s="232"/>
      <c r="H164" s="232"/>
      <c r="I164" s="232"/>
      <c r="J164" s="232"/>
      <c r="K164" s="232"/>
      <c r="L164" s="232"/>
      <c r="M164" s="232"/>
      <c r="N164" s="231"/>
      <c r="O164" s="231"/>
      <c r="P164" s="231"/>
      <c r="Q164" s="231"/>
      <c r="R164" s="232"/>
      <c r="S164" s="232"/>
      <c r="T164" s="232"/>
      <c r="U164" s="232"/>
      <c r="V164" s="232"/>
      <c r="W164" s="232"/>
      <c r="X164" s="232"/>
      <c r="Y164" s="232"/>
      <c r="Z164" s="212"/>
      <c r="AA164" s="212"/>
      <c r="AB164" s="212"/>
      <c r="AC164" s="212"/>
      <c r="AD164" s="212"/>
      <c r="AE164" s="212"/>
      <c r="AF164" s="212"/>
      <c r="AG164" s="212" t="s">
        <v>135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29"/>
      <c r="B165" s="230"/>
      <c r="C165" s="265" t="s">
        <v>288</v>
      </c>
      <c r="D165" s="233"/>
      <c r="E165" s="234">
        <v>13.84</v>
      </c>
      <c r="F165" s="232"/>
      <c r="G165" s="232"/>
      <c r="H165" s="232"/>
      <c r="I165" s="232"/>
      <c r="J165" s="232"/>
      <c r="K165" s="232"/>
      <c r="L165" s="232"/>
      <c r="M165" s="232"/>
      <c r="N165" s="231"/>
      <c r="O165" s="231"/>
      <c r="P165" s="231"/>
      <c r="Q165" s="231"/>
      <c r="R165" s="232"/>
      <c r="S165" s="232"/>
      <c r="T165" s="232"/>
      <c r="U165" s="232"/>
      <c r="V165" s="232"/>
      <c r="W165" s="232"/>
      <c r="X165" s="232"/>
      <c r="Y165" s="232"/>
      <c r="Z165" s="212"/>
      <c r="AA165" s="212"/>
      <c r="AB165" s="212"/>
      <c r="AC165" s="212"/>
      <c r="AD165" s="212"/>
      <c r="AE165" s="212"/>
      <c r="AF165" s="212"/>
      <c r="AG165" s="212" t="s">
        <v>135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5">
        <v>40</v>
      </c>
      <c r="B166" s="246" t="s">
        <v>289</v>
      </c>
      <c r="C166" s="263" t="s">
        <v>290</v>
      </c>
      <c r="D166" s="247" t="s">
        <v>127</v>
      </c>
      <c r="E166" s="248">
        <v>6</v>
      </c>
      <c r="F166" s="249"/>
      <c r="G166" s="250">
        <f>ROUND(E166*F166,2)</f>
        <v>0</v>
      </c>
      <c r="H166" s="249"/>
      <c r="I166" s="250">
        <f>ROUND(E166*H166,2)</f>
        <v>0</v>
      </c>
      <c r="J166" s="249"/>
      <c r="K166" s="250">
        <f>ROUND(E166*J166,2)</f>
        <v>0</v>
      </c>
      <c r="L166" s="250">
        <v>21</v>
      </c>
      <c r="M166" s="250">
        <f>G166*(1+L166/100)</f>
        <v>0</v>
      </c>
      <c r="N166" s="248">
        <v>7.3899999999999993E-2</v>
      </c>
      <c r="O166" s="248">
        <f>ROUND(E166*N166,2)</f>
        <v>0.44</v>
      </c>
      <c r="P166" s="248">
        <v>0</v>
      </c>
      <c r="Q166" s="248">
        <f>ROUND(E166*P166,2)</f>
        <v>0</v>
      </c>
      <c r="R166" s="250"/>
      <c r="S166" s="250" t="s">
        <v>128</v>
      </c>
      <c r="T166" s="251" t="s">
        <v>128</v>
      </c>
      <c r="U166" s="232">
        <v>0.748</v>
      </c>
      <c r="V166" s="232">
        <f>ROUND(E166*U166,2)</f>
        <v>4.49</v>
      </c>
      <c r="W166" s="232"/>
      <c r="X166" s="232" t="s">
        <v>129</v>
      </c>
      <c r="Y166" s="232" t="s">
        <v>130</v>
      </c>
      <c r="Z166" s="212"/>
      <c r="AA166" s="212"/>
      <c r="AB166" s="212"/>
      <c r="AC166" s="212"/>
      <c r="AD166" s="212"/>
      <c r="AE166" s="212"/>
      <c r="AF166" s="212"/>
      <c r="AG166" s="212" t="s">
        <v>131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29"/>
      <c r="B167" s="230"/>
      <c r="C167" s="264" t="s">
        <v>291</v>
      </c>
      <c r="D167" s="252"/>
      <c r="E167" s="252"/>
      <c r="F167" s="252"/>
      <c r="G167" s="252"/>
      <c r="H167" s="232"/>
      <c r="I167" s="232"/>
      <c r="J167" s="232"/>
      <c r="K167" s="232"/>
      <c r="L167" s="232"/>
      <c r="M167" s="232"/>
      <c r="N167" s="231"/>
      <c r="O167" s="231"/>
      <c r="P167" s="231"/>
      <c r="Q167" s="231"/>
      <c r="R167" s="232"/>
      <c r="S167" s="232"/>
      <c r="T167" s="232"/>
      <c r="U167" s="232"/>
      <c r="V167" s="232"/>
      <c r="W167" s="232"/>
      <c r="X167" s="232"/>
      <c r="Y167" s="232"/>
      <c r="Z167" s="212"/>
      <c r="AA167" s="212"/>
      <c r="AB167" s="212"/>
      <c r="AC167" s="212"/>
      <c r="AD167" s="212"/>
      <c r="AE167" s="212"/>
      <c r="AF167" s="212"/>
      <c r="AG167" s="212" t="s">
        <v>133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29"/>
      <c r="B168" s="230"/>
      <c r="C168" s="265" t="s">
        <v>154</v>
      </c>
      <c r="D168" s="233"/>
      <c r="E168" s="234"/>
      <c r="F168" s="232"/>
      <c r="G168" s="232"/>
      <c r="H168" s="232"/>
      <c r="I168" s="232"/>
      <c r="J168" s="232"/>
      <c r="K168" s="232"/>
      <c r="L168" s="232"/>
      <c r="M168" s="232"/>
      <c r="N168" s="231"/>
      <c r="O168" s="231"/>
      <c r="P168" s="231"/>
      <c r="Q168" s="231"/>
      <c r="R168" s="232"/>
      <c r="S168" s="232"/>
      <c r="T168" s="232"/>
      <c r="U168" s="232"/>
      <c r="V168" s="232"/>
      <c r="W168" s="232"/>
      <c r="X168" s="232"/>
      <c r="Y168" s="232"/>
      <c r="Z168" s="212"/>
      <c r="AA168" s="212"/>
      <c r="AB168" s="212"/>
      <c r="AC168" s="212"/>
      <c r="AD168" s="212"/>
      <c r="AE168" s="212"/>
      <c r="AF168" s="212"/>
      <c r="AG168" s="212" t="s">
        <v>135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29"/>
      <c r="B169" s="230"/>
      <c r="C169" s="265" t="s">
        <v>271</v>
      </c>
      <c r="D169" s="233"/>
      <c r="E169" s="234"/>
      <c r="F169" s="232"/>
      <c r="G169" s="232"/>
      <c r="H169" s="232"/>
      <c r="I169" s="232"/>
      <c r="J169" s="232"/>
      <c r="K169" s="232"/>
      <c r="L169" s="232"/>
      <c r="M169" s="232"/>
      <c r="N169" s="231"/>
      <c r="O169" s="231"/>
      <c r="P169" s="231"/>
      <c r="Q169" s="231"/>
      <c r="R169" s="232"/>
      <c r="S169" s="232"/>
      <c r="T169" s="232"/>
      <c r="U169" s="232"/>
      <c r="V169" s="232"/>
      <c r="W169" s="232"/>
      <c r="X169" s="232"/>
      <c r="Y169" s="232"/>
      <c r="Z169" s="212"/>
      <c r="AA169" s="212"/>
      <c r="AB169" s="212"/>
      <c r="AC169" s="212"/>
      <c r="AD169" s="212"/>
      <c r="AE169" s="212"/>
      <c r="AF169" s="212"/>
      <c r="AG169" s="212" t="s">
        <v>135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29"/>
      <c r="B170" s="230"/>
      <c r="C170" s="265" t="s">
        <v>292</v>
      </c>
      <c r="D170" s="233"/>
      <c r="E170" s="234">
        <v>6</v>
      </c>
      <c r="F170" s="232"/>
      <c r="G170" s="232"/>
      <c r="H170" s="232"/>
      <c r="I170" s="232"/>
      <c r="J170" s="232"/>
      <c r="K170" s="232"/>
      <c r="L170" s="232"/>
      <c r="M170" s="232"/>
      <c r="N170" s="231"/>
      <c r="O170" s="231"/>
      <c r="P170" s="231"/>
      <c r="Q170" s="231"/>
      <c r="R170" s="232"/>
      <c r="S170" s="232"/>
      <c r="T170" s="232"/>
      <c r="U170" s="232"/>
      <c r="V170" s="232"/>
      <c r="W170" s="232"/>
      <c r="X170" s="232"/>
      <c r="Y170" s="232"/>
      <c r="Z170" s="212"/>
      <c r="AA170" s="212"/>
      <c r="AB170" s="212"/>
      <c r="AC170" s="212"/>
      <c r="AD170" s="212"/>
      <c r="AE170" s="212"/>
      <c r="AF170" s="212"/>
      <c r="AG170" s="212" t="s">
        <v>135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5">
        <v>41</v>
      </c>
      <c r="B171" s="246" t="s">
        <v>293</v>
      </c>
      <c r="C171" s="263" t="s">
        <v>294</v>
      </c>
      <c r="D171" s="247" t="s">
        <v>127</v>
      </c>
      <c r="E171" s="248">
        <v>192.15</v>
      </c>
      <c r="F171" s="249"/>
      <c r="G171" s="250">
        <f>ROUND(E171*F171,2)</f>
        <v>0</v>
      </c>
      <c r="H171" s="249"/>
      <c r="I171" s="250">
        <f>ROUND(E171*H171,2)</f>
        <v>0</v>
      </c>
      <c r="J171" s="249"/>
      <c r="K171" s="250">
        <f>ROUND(E171*J171,2)</f>
        <v>0</v>
      </c>
      <c r="L171" s="250">
        <v>21</v>
      </c>
      <c r="M171" s="250">
        <f>G171*(1+L171/100)</f>
        <v>0</v>
      </c>
      <c r="N171" s="248">
        <v>0.152</v>
      </c>
      <c r="O171" s="248">
        <f>ROUND(E171*N171,2)</f>
        <v>29.21</v>
      </c>
      <c r="P171" s="248">
        <v>0</v>
      </c>
      <c r="Q171" s="248">
        <f>ROUND(E171*P171,2)</f>
        <v>0</v>
      </c>
      <c r="R171" s="250" t="s">
        <v>224</v>
      </c>
      <c r="S171" s="250" t="s">
        <v>128</v>
      </c>
      <c r="T171" s="251" t="s">
        <v>128</v>
      </c>
      <c r="U171" s="232">
        <v>0</v>
      </c>
      <c r="V171" s="232">
        <f>ROUND(E171*U171,2)</f>
        <v>0</v>
      </c>
      <c r="W171" s="232"/>
      <c r="X171" s="232" t="s">
        <v>226</v>
      </c>
      <c r="Y171" s="232" t="s">
        <v>130</v>
      </c>
      <c r="Z171" s="212"/>
      <c r="AA171" s="212"/>
      <c r="AB171" s="212"/>
      <c r="AC171" s="212"/>
      <c r="AD171" s="212"/>
      <c r="AE171" s="212"/>
      <c r="AF171" s="212"/>
      <c r="AG171" s="212" t="s">
        <v>227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29"/>
      <c r="B172" s="230"/>
      <c r="C172" s="265" t="s">
        <v>295</v>
      </c>
      <c r="D172" s="233"/>
      <c r="E172" s="234">
        <v>192.15</v>
      </c>
      <c r="F172" s="232"/>
      <c r="G172" s="232"/>
      <c r="H172" s="232"/>
      <c r="I172" s="232"/>
      <c r="J172" s="232"/>
      <c r="K172" s="232"/>
      <c r="L172" s="232"/>
      <c r="M172" s="232"/>
      <c r="N172" s="231"/>
      <c r="O172" s="231"/>
      <c r="P172" s="231"/>
      <c r="Q172" s="231"/>
      <c r="R172" s="232"/>
      <c r="S172" s="232"/>
      <c r="T172" s="232"/>
      <c r="U172" s="232"/>
      <c r="V172" s="232"/>
      <c r="W172" s="232"/>
      <c r="X172" s="232"/>
      <c r="Y172" s="232"/>
      <c r="Z172" s="212"/>
      <c r="AA172" s="212"/>
      <c r="AB172" s="212"/>
      <c r="AC172" s="212"/>
      <c r="AD172" s="212"/>
      <c r="AE172" s="212"/>
      <c r="AF172" s="212"/>
      <c r="AG172" s="212" t="s">
        <v>135</v>
      </c>
      <c r="AH172" s="212">
        <v>5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x14ac:dyDescent="0.2">
      <c r="A173" s="238" t="s">
        <v>123</v>
      </c>
      <c r="B173" s="239" t="s">
        <v>76</v>
      </c>
      <c r="C173" s="262" t="s">
        <v>77</v>
      </c>
      <c r="D173" s="240"/>
      <c r="E173" s="241"/>
      <c r="F173" s="242"/>
      <c r="G173" s="242">
        <f>SUMIF(AG174:AG178,"&lt;&gt;NOR",G174:G178)</f>
        <v>0</v>
      </c>
      <c r="H173" s="242"/>
      <c r="I173" s="242">
        <f>SUM(I174:I178)</f>
        <v>0</v>
      </c>
      <c r="J173" s="242"/>
      <c r="K173" s="242">
        <f>SUM(K174:K178)</f>
        <v>0</v>
      </c>
      <c r="L173" s="242"/>
      <c r="M173" s="242">
        <f>SUM(M174:M178)</f>
        <v>0</v>
      </c>
      <c r="N173" s="241"/>
      <c r="O173" s="241">
        <f>SUM(O174:O178)</f>
        <v>0.27</v>
      </c>
      <c r="P173" s="241"/>
      <c r="Q173" s="241">
        <f>SUM(Q174:Q178)</f>
        <v>0</v>
      </c>
      <c r="R173" s="242"/>
      <c r="S173" s="242"/>
      <c r="T173" s="243"/>
      <c r="U173" s="237"/>
      <c r="V173" s="237">
        <f>SUM(V174:V178)</f>
        <v>3.42</v>
      </c>
      <c r="W173" s="237"/>
      <c r="X173" s="237"/>
      <c r="Y173" s="237"/>
      <c r="AG173" t="s">
        <v>124</v>
      </c>
    </row>
    <row r="174" spans="1:60" ht="22.5" outlineLevel="1" x14ac:dyDescent="0.2">
      <c r="A174" s="245">
        <v>42</v>
      </c>
      <c r="B174" s="246" t="s">
        <v>296</v>
      </c>
      <c r="C174" s="263" t="s">
        <v>297</v>
      </c>
      <c r="D174" s="247" t="s">
        <v>127</v>
      </c>
      <c r="E174" s="248">
        <v>6</v>
      </c>
      <c r="F174" s="249"/>
      <c r="G174" s="250">
        <f>ROUND(E174*F174,2)</f>
        <v>0</v>
      </c>
      <c r="H174" s="249"/>
      <c r="I174" s="250">
        <f>ROUND(E174*H174,2)</f>
        <v>0</v>
      </c>
      <c r="J174" s="249"/>
      <c r="K174" s="250">
        <f>ROUND(E174*J174,2)</f>
        <v>0</v>
      </c>
      <c r="L174" s="250">
        <v>21</v>
      </c>
      <c r="M174" s="250">
        <f>G174*(1+L174/100)</f>
        <v>0</v>
      </c>
      <c r="N174" s="248">
        <v>4.428E-2</v>
      </c>
      <c r="O174" s="248">
        <f>ROUND(E174*N174,2)</f>
        <v>0.27</v>
      </c>
      <c r="P174" s="248">
        <v>0</v>
      </c>
      <c r="Q174" s="248">
        <f>ROUND(E174*P174,2)</f>
        <v>0</v>
      </c>
      <c r="R174" s="250"/>
      <c r="S174" s="250" t="s">
        <v>128</v>
      </c>
      <c r="T174" s="251" t="s">
        <v>128</v>
      </c>
      <c r="U174" s="232">
        <v>0.56999999999999995</v>
      </c>
      <c r="V174" s="232">
        <f>ROUND(E174*U174,2)</f>
        <v>3.42</v>
      </c>
      <c r="W174" s="232"/>
      <c r="X174" s="232" t="s">
        <v>129</v>
      </c>
      <c r="Y174" s="232" t="s">
        <v>130</v>
      </c>
      <c r="Z174" s="212"/>
      <c r="AA174" s="212"/>
      <c r="AB174" s="212"/>
      <c r="AC174" s="212"/>
      <c r="AD174" s="212"/>
      <c r="AE174" s="212"/>
      <c r="AF174" s="212"/>
      <c r="AG174" s="212" t="s">
        <v>131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">
      <c r="A175" s="229"/>
      <c r="B175" s="230"/>
      <c r="C175" s="264" t="s">
        <v>298</v>
      </c>
      <c r="D175" s="252"/>
      <c r="E175" s="252"/>
      <c r="F175" s="252"/>
      <c r="G175" s="252"/>
      <c r="H175" s="232"/>
      <c r="I175" s="232"/>
      <c r="J175" s="232"/>
      <c r="K175" s="232"/>
      <c r="L175" s="232"/>
      <c r="M175" s="232"/>
      <c r="N175" s="231"/>
      <c r="O175" s="231"/>
      <c r="P175" s="231"/>
      <c r="Q175" s="231"/>
      <c r="R175" s="232"/>
      <c r="S175" s="232"/>
      <c r="T175" s="232"/>
      <c r="U175" s="232"/>
      <c r="V175" s="232"/>
      <c r="W175" s="232"/>
      <c r="X175" s="232"/>
      <c r="Y175" s="232"/>
      <c r="Z175" s="212"/>
      <c r="AA175" s="212"/>
      <c r="AB175" s="212"/>
      <c r="AC175" s="212"/>
      <c r="AD175" s="212"/>
      <c r="AE175" s="212"/>
      <c r="AF175" s="212"/>
      <c r="AG175" s="212" t="s">
        <v>133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">
      <c r="A176" s="229"/>
      <c r="B176" s="230"/>
      <c r="C176" s="265" t="s">
        <v>154</v>
      </c>
      <c r="D176" s="233"/>
      <c r="E176" s="234"/>
      <c r="F176" s="232"/>
      <c r="G176" s="232"/>
      <c r="H176" s="232"/>
      <c r="I176" s="232"/>
      <c r="J176" s="232"/>
      <c r="K176" s="232"/>
      <c r="L176" s="232"/>
      <c r="M176" s="232"/>
      <c r="N176" s="231"/>
      <c r="O176" s="231"/>
      <c r="P176" s="231"/>
      <c r="Q176" s="231"/>
      <c r="R176" s="232"/>
      <c r="S176" s="232"/>
      <c r="T176" s="232"/>
      <c r="U176" s="232"/>
      <c r="V176" s="232"/>
      <c r="W176" s="232"/>
      <c r="X176" s="232"/>
      <c r="Y176" s="232"/>
      <c r="Z176" s="212"/>
      <c r="AA176" s="212"/>
      <c r="AB176" s="212"/>
      <c r="AC176" s="212"/>
      <c r="AD176" s="212"/>
      <c r="AE176" s="212"/>
      <c r="AF176" s="212"/>
      <c r="AG176" s="212" t="s">
        <v>135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29"/>
      <c r="B177" s="230"/>
      <c r="C177" s="265" t="s">
        <v>271</v>
      </c>
      <c r="D177" s="233"/>
      <c r="E177" s="234"/>
      <c r="F177" s="232"/>
      <c r="G177" s="232"/>
      <c r="H177" s="232"/>
      <c r="I177" s="232"/>
      <c r="J177" s="232"/>
      <c r="K177" s="232"/>
      <c r="L177" s="232"/>
      <c r="M177" s="232"/>
      <c r="N177" s="231"/>
      <c r="O177" s="231"/>
      <c r="P177" s="231"/>
      <c r="Q177" s="231"/>
      <c r="R177" s="232"/>
      <c r="S177" s="232"/>
      <c r="T177" s="232"/>
      <c r="U177" s="232"/>
      <c r="V177" s="232"/>
      <c r="W177" s="232"/>
      <c r="X177" s="232"/>
      <c r="Y177" s="232"/>
      <c r="Z177" s="212"/>
      <c r="AA177" s="212"/>
      <c r="AB177" s="212"/>
      <c r="AC177" s="212"/>
      <c r="AD177" s="212"/>
      <c r="AE177" s="212"/>
      <c r="AF177" s="212"/>
      <c r="AG177" s="212" t="s">
        <v>135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29"/>
      <c r="B178" s="230"/>
      <c r="C178" s="265" t="s">
        <v>292</v>
      </c>
      <c r="D178" s="233"/>
      <c r="E178" s="234">
        <v>6</v>
      </c>
      <c r="F178" s="232"/>
      <c r="G178" s="232"/>
      <c r="H178" s="232"/>
      <c r="I178" s="232"/>
      <c r="J178" s="232"/>
      <c r="K178" s="232"/>
      <c r="L178" s="232"/>
      <c r="M178" s="232"/>
      <c r="N178" s="231"/>
      <c r="O178" s="231"/>
      <c r="P178" s="231"/>
      <c r="Q178" s="231"/>
      <c r="R178" s="232"/>
      <c r="S178" s="232"/>
      <c r="T178" s="232"/>
      <c r="U178" s="232"/>
      <c r="V178" s="232"/>
      <c r="W178" s="232"/>
      <c r="X178" s="232"/>
      <c r="Y178" s="232"/>
      <c r="Z178" s="212"/>
      <c r="AA178" s="212"/>
      <c r="AB178" s="212"/>
      <c r="AC178" s="212"/>
      <c r="AD178" s="212"/>
      <c r="AE178" s="212"/>
      <c r="AF178" s="212"/>
      <c r="AG178" s="212" t="s">
        <v>135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x14ac:dyDescent="0.2">
      <c r="A179" s="238" t="s">
        <v>123</v>
      </c>
      <c r="B179" s="239" t="s">
        <v>78</v>
      </c>
      <c r="C179" s="262" t="s">
        <v>79</v>
      </c>
      <c r="D179" s="240"/>
      <c r="E179" s="241"/>
      <c r="F179" s="242"/>
      <c r="G179" s="242">
        <f>SUMIF(AG180:AG259,"&lt;&gt;NOR",G180:G259)</f>
        <v>0</v>
      </c>
      <c r="H179" s="242"/>
      <c r="I179" s="242">
        <f>SUM(I180:I259)</f>
        <v>0</v>
      </c>
      <c r="J179" s="242"/>
      <c r="K179" s="242">
        <f>SUM(K180:K259)</f>
        <v>0</v>
      </c>
      <c r="L179" s="242"/>
      <c r="M179" s="242">
        <f>SUM(M180:M259)</f>
        <v>0</v>
      </c>
      <c r="N179" s="241"/>
      <c r="O179" s="241">
        <f>SUM(O180:O259)</f>
        <v>14.650000000000002</v>
      </c>
      <c r="P179" s="241"/>
      <c r="Q179" s="241">
        <f>SUM(Q180:Q259)</f>
        <v>0</v>
      </c>
      <c r="R179" s="242"/>
      <c r="S179" s="242"/>
      <c r="T179" s="243"/>
      <c r="U179" s="237"/>
      <c r="V179" s="237">
        <f>SUM(V180:V259)</f>
        <v>41.46</v>
      </c>
      <c r="W179" s="237"/>
      <c r="X179" s="237"/>
      <c r="Y179" s="237"/>
      <c r="AG179" t="s">
        <v>124</v>
      </c>
    </row>
    <row r="180" spans="1:60" outlineLevel="1" x14ac:dyDescent="0.2">
      <c r="A180" s="245">
        <v>43</v>
      </c>
      <c r="B180" s="246" t="s">
        <v>299</v>
      </c>
      <c r="C180" s="263" t="s">
        <v>300</v>
      </c>
      <c r="D180" s="247" t="s">
        <v>216</v>
      </c>
      <c r="E180" s="248">
        <v>9</v>
      </c>
      <c r="F180" s="249"/>
      <c r="G180" s="250">
        <f>ROUND(E180*F180,2)</f>
        <v>0</v>
      </c>
      <c r="H180" s="249"/>
      <c r="I180" s="250">
        <f>ROUND(E180*H180,2)</f>
        <v>0</v>
      </c>
      <c r="J180" s="249"/>
      <c r="K180" s="250">
        <f>ROUND(E180*J180,2)</f>
        <v>0</v>
      </c>
      <c r="L180" s="250">
        <v>21</v>
      </c>
      <c r="M180" s="250">
        <f>G180*(1+L180/100)</f>
        <v>0</v>
      </c>
      <c r="N180" s="248">
        <v>1.29E-2</v>
      </c>
      <c r="O180" s="248">
        <f>ROUND(E180*N180,2)</f>
        <v>0.12</v>
      </c>
      <c r="P180" s="248">
        <v>0</v>
      </c>
      <c r="Q180" s="248">
        <f>ROUND(E180*P180,2)</f>
        <v>0</v>
      </c>
      <c r="R180" s="250"/>
      <c r="S180" s="250" t="s">
        <v>128</v>
      </c>
      <c r="T180" s="251" t="s">
        <v>128</v>
      </c>
      <c r="U180" s="232">
        <v>0.42</v>
      </c>
      <c r="V180" s="232">
        <f>ROUND(E180*U180,2)</f>
        <v>3.78</v>
      </c>
      <c r="W180" s="232"/>
      <c r="X180" s="232" t="s">
        <v>129</v>
      </c>
      <c r="Y180" s="232" t="s">
        <v>130</v>
      </c>
      <c r="Z180" s="212"/>
      <c r="AA180" s="212"/>
      <c r="AB180" s="212"/>
      <c r="AC180" s="212"/>
      <c r="AD180" s="212"/>
      <c r="AE180" s="212"/>
      <c r="AF180" s="212"/>
      <c r="AG180" s="212" t="s">
        <v>131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29"/>
      <c r="B181" s="230"/>
      <c r="C181" s="265" t="s">
        <v>165</v>
      </c>
      <c r="D181" s="233"/>
      <c r="E181" s="234"/>
      <c r="F181" s="232"/>
      <c r="G181" s="232"/>
      <c r="H181" s="232"/>
      <c r="I181" s="232"/>
      <c r="J181" s="232"/>
      <c r="K181" s="232"/>
      <c r="L181" s="232"/>
      <c r="M181" s="232"/>
      <c r="N181" s="231"/>
      <c r="O181" s="231"/>
      <c r="P181" s="231"/>
      <c r="Q181" s="231"/>
      <c r="R181" s="232"/>
      <c r="S181" s="232"/>
      <c r="T181" s="232"/>
      <c r="U181" s="232"/>
      <c r="V181" s="232"/>
      <c r="W181" s="232"/>
      <c r="X181" s="232"/>
      <c r="Y181" s="232"/>
      <c r="Z181" s="212"/>
      <c r="AA181" s="212"/>
      <c r="AB181" s="212"/>
      <c r="AC181" s="212"/>
      <c r="AD181" s="212"/>
      <c r="AE181" s="212"/>
      <c r="AF181" s="212"/>
      <c r="AG181" s="212" t="s">
        <v>135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29"/>
      <c r="B182" s="230"/>
      <c r="C182" s="265" t="s">
        <v>166</v>
      </c>
      <c r="D182" s="233"/>
      <c r="E182" s="234"/>
      <c r="F182" s="232"/>
      <c r="G182" s="232"/>
      <c r="H182" s="232"/>
      <c r="I182" s="232"/>
      <c r="J182" s="232"/>
      <c r="K182" s="232"/>
      <c r="L182" s="232"/>
      <c r="M182" s="232"/>
      <c r="N182" s="231"/>
      <c r="O182" s="231"/>
      <c r="P182" s="231"/>
      <c r="Q182" s="231"/>
      <c r="R182" s="232"/>
      <c r="S182" s="232"/>
      <c r="T182" s="232"/>
      <c r="U182" s="232"/>
      <c r="V182" s="232"/>
      <c r="W182" s="232"/>
      <c r="X182" s="232"/>
      <c r="Y182" s="232"/>
      <c r="Z182" s="212"/>
      <c r="AA182" s="212"/>
      <c r="AB182" s="212"/>
      <c r="AC182" s="212"/>
      <c r="AD182" s="212"/>
      <c r="AE182" s="212"/>
      <c r="AF182" s="212"/>
      <c r="AG182" s="212" t="s">
        <v>135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29"/>
      <c r="B183" s="230"/>
      <c r="C183" s="265" t="s">
        <v>301</v>
      </c>
      <c r="D183" s="233"/>
      <c r="E183" s="234">
        <v>9</v>
      </c>
      <c r="F183" s="232"/>
      <c r="G183" s="232"/>
      <c r="H183" s="232"/>
      <c r="I183" s="232"/>
      <c r="J183" s="232"/>
      <c r="K183" s="232"/>
      <c r="L183" s="232"/>
      <c r="M183" s="232"/>
      <c r="N183" s="231"/>
      <c r="O183" s="231"/>
      <c r="P183" s="231"/>
      <c r="Q183" s="231"/>
      <c r="R183" s="232"/>
      <c r="S183" s="232"/>
      <c r="T183" s="232"/>
      <c r="U183" s="232"/>
      <c r="V183" s="232"/>
      <c r="W183" s="232"/>
      <c r="X183" s="232"/>
      <c r="Y183" s="232"/>
      <c r="Z183" s="212"/>
      <c r="AA183" s="212"/>
      <c r="AB183" s="212"/>
      <c r="AC183" s="212"/>
      <c r="AD183" s="212"/>
      <c r="AE183" s="212"/>
      <c r="AF183" s="212"/>
      <c r="AG183" s="212" t="s">
        <v>135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45">
        <v>44</v>
      </c>
      <c r="B184" s="246" t="s">
        <v>302</v>
      </c>
      <c r="C184" s="263" t="s">
        <v>303</v>
      </c>
      <c r="D184" s="247" t="s">
        <v>270</v>
      </c>
      <c r="E184" s="248">
        <v>13</v>
      </c>
      <c r="F184" s="249"/>
      <c r="G184" s="250">
        <f>ROUND(E184*F184,2)</f>
        <v>0</v>
      </c>
      <c r="H184" s="249"/>
      <c r="I184" s="250">
        <f>ROUND(E184*H184,2)</f>
        <v>0</v>
      </c>
      <c r="J184" s="249"/>
      <c r="K184" s="250">
        <f>ROUND(E184*J184,2)</f>
        <v>0</v>
      </c>
      <c r="L184" s="250">
        <v>21</v>
      </c>
      <c r="M184" s="250">
        <f>G184*(1+L184/100)</f>
        <v>0</v>
      </c>
      <c r="N184" s="248">
        <v>0</v>
      </c>
      <c r="O184" s="248">
        <f>ROUND(E184*N184,2)</f>
        <v>0</v>
      </c>
      <c r="P184" s="248">
        <v>0</v>
      </c>
      <c r="Q184" s="248">
        <f>ROUND(E184*P184,2)</f>
        <v>0</v>
      </c>
      <c r="R184" s="250"/>
      <c r="S184" s="250" t="s">
        <v>128</v>
      </c>
      <c r="T184" s="251" t="s">
        <v>128</v>
      </c>
      <c r="U184" s="232">
        <v>0.05</v>
      </c>
      <c r="V184" s="232">
        <f>ROUND(E184*U184,2)</f>
        <v>0.65</v>
      </c>
      <c r="W184" s="232"/>
      <c r="X184" s="232" t="s">
        <v>129</v>
      </c>
      <c r="Y184" s="232" t="s">
        <v>130</v>
      </c>
      <c r="Z184" s="212"/>
      <c r="AA184" s="212"/>
      <c r="AB184" s="212"/>
      <c r="AC184" s="212"/>
      <c r="AD184" s="212"/>
      <c r="AE184" s="212"/>
      <c r="AF184" s="212"/>
      <c r="AG184" s="212" t="s">
        <v>131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">
      <c r="A185" s="229"/>
      <c r="B185" s="230"/>
      <c r="C185" s="265" t="s">
        <v>154</v>
      </c>
      <c r="D185" s="233"/>
      <c r="E185" s="234"/>
      <c r="F185" s="232"/>
      <c r="G185" s="232"/>
      <c r="H185" s="232"/>
      <c r="I185" s="232"/>
      <c r="J185" s="232"/>
      <c r="K185" s="232"/>
      <c r="L185" s="232"/>
      <c r="M185" s="232"/>
      <c r="N185" s="231"/>
      <c r="O185" s="231"/>
      <c r="P185" s="231"/>
      <c r="Q185" s="231"/>
      <c r="R185" s="232"/>
      <c r="S185" s="232"/>
      <c r="T185" s="232"/>
      <c r="U185" s="232"/>
      <c r="V185" s="232"/>
      <c r="W185" s="232"/>
      <c r="X185" s="232"/>
      <c r="Y185" s="232"/>
      <c r="Z185" s="212"/>
      <c r="AA185" s="212"/>
      <c r="AB185" s="212"/>
      <c r="AC185" s="212"/>
      <c r="AD185" s="212"/>
      <c r="AE185" s="212"/>
      <c r="AF185" s="212"/>
      <c r="AG185" s="212" t="s">
        <v>135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29"/>
      <c r="B186" s="230"/>
      <c r="C186" s="265" t="s">
        <v>221</v>
      </c>
      <c r="D186" s="233"/>
      <c r="E186" s="234"/>
      <c r="F186" s="232"/>
      <c r="G186" s="232"/>
      <c r="H186" s="232"/>
      <c r="I186" s="232"/>
      <c r="J186" s="232"/>
      <c r="K186" s="232"/>
      <c r="L186" s="232"/>
      <c r="M186" s="232"/>
      <c r="N186" s="231"/>
      <c r="O186" s="231"/>
      <c r="P186" s="231"/>
      <c r="Q186" s="231"/>
      <c r="R186" s="232"/>
      <c r="S186" s="232"/>
      <c r="T186" s="232"/>
      <c r="U186" s="232"/>
      <c r="V186" s="232"/>
      <c r="W186" s="232"/>
      <c r="X186" s="232"/>
      <c r="Y186" s="232"/>
      <c r="Z186" s="212"/>
      <c r="AA186" s="212"/>
      <c r="AB186" s="212"/>
      <c r="AC186" s="212"/>
      <c r="AD186" s="212"/>
      <c r="AE186" s="212"/>
      <c r="AF186" s="212"/>
      <c r="AG186" s="212" t="s">
        <v>135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29"/>
      <c r="B187" s="230"/>
      <c r="C187" s="265" t="s">
        <v>304</v>
      </c>
      <c r="D187" s="233"/>
      <c r="E187" s="234">
        <v>13</v>
      </c>
      <c r="F187" s="232"/>
      <c r="G187" s="232"/>
      <c r="H187" s="232"/>
      <c r="I187" s="232"/>
      <c r="J187" s="232"/>
      <c r="K187" s="232"/>
      <c r="L187" s="232"/>
      <c r="M187" s="232"/>
      <c r="N187" s="231"/>
      <c r="O187" s="231"/>
      <c r="P187" s="231"/>
      <c r="Q187" s="231"/>
      <c r="R187" s="232"/>
      <c r="S187" s="232"/>
      <c r="T187" s="232"/>
      <c r="U187" s="232"/>
      <c r="V187" s="232"/>
      <c r="W187" s="232"/>
      <c r="X187" s="232"/>
      <c r="Y187" s="232"/>
      <c r="Z187" s="212"/>
      <c r="AA187" s="212"/>
      <c r="AB187" s="212"/>
      <c r="AC187" s="212"/>
      <c r="AD187" s="212"/>
      <c r="AE187" s="212"/>
      <c r="AF187" s="212"/>
      <c r="AG187" s="212" t="s">
        <v>135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45">
        <v>45</v>
      </c>
      <c r="B188" s="246" t="s">
        <v>305</v>
      </c>
      <c r="C188" s="263" t="s">
        <v>306</v>
      </c>
      <c r="D188" s="247" t="s">
        <v>216</v>
      </c>
      <c r="E188" s="248">
        <v>3</v>
      </c>
      <c r="F188" s="249"/>
      <c r="G188" s="250">
        <f>ROUND(E188*F188,2)</f>
        <v>0</v>
      </c>
      <c r="H188" s="249"/>
      <c r="I188" s="250">
        <f>ROUND(E188*H188,2)</f>
        <v>0</v>
      </c>
      <c r="J188" s="249"/>
      <c r="K188" s="250">
        <f>ROUND(E188*J188,2)</f>
        <v>0</v>
      </c>
      <c r="L188" s="250">
        <v>21</v>
      </c>
      <c r="M188" s="250">
        <f>G188*(1+L188/100)</f>
        <v>0</v>
      </c>
      <c r="N188" s="248">
        <v>0</v>
      </c>
      <c r="O188" s="248">
        <f>ROUND(E188*N188,2)</f>
        <v>0</v>
      </c>
      <c r="P188" s="248">
        <v>0</v>
      </c>
      <c r="Q188" s="248">
        <f>ROUND(E188*P188,2)</f>
        <v>0</v>
      </c>
      <c r="R188" s="250"/>
      <c r="S188" s="250" t="s">
        <v>128</v>
      </c>
      <c r="T188" s="251" t="s">
        <v>128</v>
      </c>
      <c r="U188" s="232">
        <v>0.79</v>
      </c>
      <c r="V188" s="232">
        <f>ROUND(E188*U188,2)</f>
        <v>2.37</v>
      </c>
      <c r="W188" s="232"/>
      <c r="X188" s="232" t="s">
        <v>129</v>
      </c>
      <c r="Y188" s="232" t="s">
        <v>130</v>
      </c>
      <c r="Z188" s="212"/>
      <c r="AA188" s="212"/>
      <c r="AB188" s="212"/>
      <c r="AC188" s="212"/>
      <c r="AD188" s="212"/>
      <c r="AE188" s="212"/>
      <c r="AF188" s="212"/>
      <c r="AG188" s="212" t="s">
        <v>131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">
      <c r="A189" s="229"/>
      <c r="B189" s="230"/>
      <c r="C189" s="265" t="s">
        <v>165</v>
      </c>
      <c r="D189" s="233"/>
      <c r="E189" s="234"/>
      <c r="F189" s="232"/>
      <c r="G189" s="232"/>
      <c r="H189" s="232"/>
      <c r="I189" s="232"/>
      <c r="J189" s="232"/>
      <c r="K189" s="232"/>
      <c r="L189" s="232"/>
      <c r="M189" s="232"/>
      <c r="N189" s="231"/>
      <c r="O189" s="231"/>
      <c r="P189" s="231"/>
      <c r="Q189" s="231"/>
      <c r="R189" s="232"/>
      <c r="S189" s="232"/>
      <c r="T189" s="232"/>
      <c r="U189" s="232"/>
      <c r="V189" s="232"/>
      <c r="W189" s="232"/>
      <c r="X189" s="232"/>
      <c r="Y189" s="232"/>
      <c r="Z189" s="212"/>
      <c r="AA189" s="212"/>
      <c r="AB189" s="212"/>
      <c r="AC189" s="212"/>
      <c r="AD189" s="212"/>
      <c r="AE189" s="212"/>
      <c r="AF189" s="212"/>
      <c r="AG189" s="212" t="s">
        <v>135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29"/>
      <c r="B190" s="230"/>
      <c r="C190" s="265" t="s">
        <v>166</v>
      </c>
      <c r="D190" s="233"/>
      <c r="E190" s="234"/>
      <c r="F190" s="232"/>
      <c r="G190" s="232"/>
      <c r="H190" s="232"/>
      <c r="I190" s="232"/>
      <c r="J190" s="232"/>
      <c r="K190" s="232"/>
      <c r="L190" s="232"/>
      <c r="M190" s="232"/>
      <c r="N190" s="231"/>
      <c r="O190" s="231"/>
      <c r="P190" s="231"/>
      <c r="Q190" s="231"/>
      <c r="R190" s="232"/>
      <c r="S190" s="232"/>
      <c r="T190" s="232"/>
      <c r="U190" s="232"/>
      <c r="V190" s="232"/>
      <c r="W190" s="232"/>
      <c r="X190" s="232"/>
      <c r="Y190" s="232"/>
      <c r="Z190" s="212"/>
      <c r="AA190" s="212"/>
      <c r="AB190" s="212"/>
      <c r="AC190" s="212"/>
      <c r="AD190" s="212"/>
      <c r="AE190" s="212"/>
      <c r="AF190" s="212"/>
      <c r="AG190" s="212" t="s">
        <v>135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29"/>
      <c r="B191" s="230"/>
      <c r="C191" s="265" t="s">
        <v>307</v>
      </c>
      <c r="D191" s="233"/>
      <c r="E191" s="234">
        <v>3</v>
      </c>
      <c r="F191" s="232"/>
      <c r="G191" s="232"/>
      <c r="H191" s="232"/>
      <c r="I191" s="232"/>
      <c r="J191" s="232"/>
      <c r="K191" s="232"/>
      <c r="L191" s="232"/>
      <c r="M191" s="232"/>
      <c r="N191" s="231"/>
      <c r="O191" s="231"/>
      <c r="P191" s="231"/>
      <c r="Q191" s="231"/>
      <c r="R191" s="232"/>
      <c r="S191" s="232"/>
      <c r="T191" s="232"/>
      <c r="U191" s="232"/>
      <c r="V191" s="232"/>
      <c r="W191" s="232"/>
      <c r="X191" s="232"/>
      <c r="Y191" s="232"/>
      <c r="Z191" s="212"/>
      <c r="AA191" s="212"/>
      <c r="AB191" s="212"/>
      <c r="AC191" s="212"/>
      <c r="AD191" s="212"/>
      <c r="AE191" s="212"/>
      <c r="AF191" s="212"/>
      <c r="AG191" s="212" t="s">
        <v>135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45">
        <v>46</v>
      </c>
      <c r="B192" s="246" t="s">
        <v>308</v>
      </c>
      <c r="C192" s="263" t="s">
        <v>309</v>
      </c>
      <c r="D192" s="247" t="s">
        <v>216</v>
      </c>
      <c r="E192" s="248">
        <v>3</v>
      </c>
      <c r="F192" s="249"/>
      <c r="G192" s="250">
        <f>ROUND(E192*F192,2)</f>
        <v>0</v>
      </c>
      <c r="H192" s="249"/>
      <c r="I192" s="250">
        <f>ROUND(E192*H192,2)</f>
        <v>0</v>
      </c>
      <c r="J192" s="249"/>
      <c r="K192" s="250">
        <f>ROUND(E192*J192,2)</f>
        <v>0</v>
      </c>
      <c r="L192" s="250">
        <v>21</v>
      </c>
      <c r="M192" s="250">
        <f>G192*(1+L192/100)</f>
        <v>0</v>
      </c>
      <c r="N192" s="248">
        <v>0</v>
      </c>
      <c r="O192" s="248">
        <f>ROUND(E192*N192,2)</f>
        <v>0</v>
      </c>
      <c r="P192" s="248">
        <v>0</v>
      </c>
      <c r="Q192" s="248">
        <f>ROUND(E192*P192,2)</f>
        <v>0</v>
      </c>
      <c r="R192" s="250"/>
      <c r="S192" s="250" t="s">
        <v>128</v>
      </c>
      <c r="T192" s="251" t="s">
        <v>128</v>
      </c>
      <c r="U192" s="232">
        <v>0.95</v>
      </c>
      <c r="V192" s="232">
        <f>ROUND(E192*U192,2)</f>
        <v>2.85</v>
      </c>
      <c r="W192" s="232"/>
      <c r="X192" s="232" t="s">
        <v>129</v>
      </c>
      <c r="Y192" s="232" t="s">
        <v>130</v>
      </c>
      <c r="Z192" s="212"/>
      <c r="AA192" s="212"/>
      <c r="AB192" s="212"/>
      <c r="AC192" s="212"/>
      <c r="AD192" s="212"/>
      <c r="AE192" s="212"/>
      <c r="AF192" s="212"/>
      <c r="AG192" s="212" t="s">
        <v>131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">
      <c r="A193" s="229"/>
      <c r="B193" s="230"/>
      <c r="C193" s="265" t="s">
        <v>165</v>
      </c>
      <c r="D193" s="233"/>
      <c r="E193" s="234"/>
      <c r="F193" s="232"/>
      <c r="G193" s="232"/>
      <c r="H193" s="232"/>
      <c r="I193" s="232"/>
      <c r="J193" s="232"/>
      <c r="K193" s="232"/>
      <c r="L193" s="232"/>
      <c r="M193" s="232"/>
      <c r="N193" s="231"/>
      <c r="O193" s="231"/>
      <c r="P193" s="231"/>
      <c r="Q193" s="231"/>
      <c r="R193" s="232"/>
      <c r="S193" s="232"/>
      <c r="T193" s="232"/>
      <c r="U193" s="232"/>
      <c r="V193" s="232"/>
      <c r="W193" s="232"/>
      <c r="X193" s="232"/>
      <c r="Y193" s="232"/>
      <c r="Z193" s="212"/>
      <c r="AA193" s="212"/>
      <c r="AB193" s="212"/>
      <c r="AC193" s="212"/>
      <c r="AD193" s="212"/>
      <c r="AE193" s="212"/>
      <c r="AF193" s="212"/>
      <c r="AG193" s="212" t="s">
        <v>135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29"/>
      <c r="B194" s="230"/>
      <c r="C194" s="265" t="s">
        <v>166</v>
      </c>
      <c r="D194" s="233"/>
      <c r="E194" s="234"/>
      <c r="F194" s="232"/>
      <c r="G194" s="232"/>
      <c r="H194" s="232"/>
      <c r="I194" s="232"/>
      <c r="J194" s="232"/>
      <c r="K194" s="232"/>
      <c r="L194" s="232"/>
      <c r="M194" s="232"/>
      <c r="N194" s="231"/>
      <c r="O194" s="231"/>
      <c r="P194" s="231"/>
      <c r="Q194" s="231"/>
      <c r="R194" s="232"/>
      <c r="S194" s="232"/>
      <c r="T194" s="232"/>
      <c r="U194" s="232"/>
      <c r="V194" s="232"/>
      <c r="W194" s="232"/>
      <c r="X194" s="232"/>
      <c r="Y194" s="232"/>
      <c r="Z194" s="212"/>
      <c r="AA194" s="212"/>
      <c r="AB194" s="212"/>
      <c r="AC194" s="212"/>
      <c r="AD194" s="212"/>
      <c r="AE194" s="212"/>
      <c r="AF194" s="212"/>
      <c r="AG194" s="212" t="s">
        <v>135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29"/>
      <c r="B195" s="230"/>
      <c r="C195" s="265" t="s">
        <v>307</v>
      </c>
      <c r="D195" s="233"/>
      <c r="E195" s="234">
        <v>3</v>
      </c>
      <c r="F195" s="232"/>
      <c r="G195" s="232"/>
      <c r="H195" s="232"/>
      <c r="I195" s="232"/>
      <c r="J195" s="232"/>
      <c r="K195" s="232"/>
      <c r="L195" s="232"/>
      <c r="M195" s="232"/>
      <c r="N195" s="231"/>
      <c r="O195" s="231"/>
      <c r="P195" s="231"/>
      <c r="Q195" s="231"/>
      <c r="R195" s="232"/>
      <c r="S195" s="232"/>
      <c r="T195" s="232"/>
      <c r="U195" s="232"/>
      <c r="V195" s="232"/>
      <c r="W195" s="232"/>
      <c r="X195" s="232"/>
      <c r="Y195" s="232"/>
      <c r="Z195" s="212"/>
      <c r="AA195" s="212"/>
      <c r="AB195" s="212"/>
      <c r="AC195" s="212"/>
      <c r="AD195" s="212"/>
      <c r="AE195" s="212"/>
      <c r="AF195" s="212"/>
      <c r="AG195" s="212" t="s">
        <v>135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 x14ac:dyDescent="0.2">
      <c r="A196" s="245">
        <v>47</v>
      </c>
      <c r="B196" s="246" t="s">
        <v>310</v>
      </c>
      <c r="C196" s="263" t="s">
        <v>311</v>
      </c>
      <c r="D196" s="247" t="s">
        <v>216</v>
      </c>
      <c r="E196" s="248">
        <v>3</v>
      </c>
      <c r="F196" s="249"/>
      <c r="G196" s="250">
        <f>ROUND(E196*F196,2)</f>
        <v>0</v>
      </c>
      <c r="H196" s="249"/>
      <c r="I196" s="250">
        <f>ROUND(E196*H196,2)</f>
        <v>0</v>
      </c>
      <c r="J196" s="249"/>
      <c r="K196" s="250">
        <f>ROUND(E196*J196,2)</f>
        <v>0</v>
      </c>
      <c r="L196" s="250">
        <v>21</v>
      </c>
      <c r="M196" s="250">
        <f>G196*(1+L196/100)</f>
        <v>0</v>
      </c>
      <c r="N196" s="248">
        <v>0</v>
      </c>
      <c r="O196" s="248">
        <f>ROUND(E196*N196,2)</f>
        <v>0</v>
      </c>
      <c r="P196" s="248">
        <v>0</v>
      </c>
      <c r="Q196" s="248">
        <f>ROUND(E196*P196,2)</f>
        <v>0</v>
      </c>
      <c r="R196" s="250"/>
      <c r="S196" s="250" t="s">
        <v>128</v>
      </c>
      <c r="T196" s="251" t="s">
        <v>128</v>
      </c>
      <c r="U196" s="232">
        <v>0.9</v>
      </c>
      <c r="V196" s="232">
        <f>ROUND(E196*U196,2)</f>
        <v>2.7</v>
      </c>
      <c r="W196" s="232"/>
      <c r="X196" s="232" t="s">
        <v>129</v>
      </c>
      <c r="Y196" s="232" t="s">
        <v>130</v>
      </c>
      <c r="Z196" s="212"/>
      <c r="AA196" s="212"/>
      <c r="AB196" s="212"/>
      <c r="AC196" s="212"/>
      <c r="AD196" s="212"/>
      <c r="AE196" s="212"/>
      <c r="AF196" s="212"/>
      <c r="AG196" s="212" t="s">
        <v>131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">
      <c r="A197" s="229"/>
      <c r="B197" s="230"/>
      <c r="C197" s="265" t="s">
        <v>165</v>
      </c>
      <c r="D197" s="233"/>
      <c r="E197" s="234"/>
      <c r="F197" s="232"/>
      <c r="G197" s="232"/>
      <c r="H197" s="232"/>
      <c r="I197" s="232"/>
      <c r="J197" s="232"/>
      <c r="K197" s="232"/>
      <c r="L197" s="232"/>
      <c r="M197" s="232"/>
      <c r="N197" s="231"/>
      <c r="O197" s="231"/>
      <c r="P197" s="231"/>
      <c r="Q197" s="231"/>
      <c r="R197" s="232"/>
      <c r="S197" s="232"/>
      <c r="T197" s="232"/>
      <c r="U197" s="232"/>
      <c r="V197" s="232"/>
      <c r="W197" s="232"/>
      <c r="X197" s="232"/>
      <c r="Y197" s="232"/>
      <c r="Z197" s="212"/>
      <c r="AA197" s="212"/>
      <c r="AB197" s="212"/>
      <c r="AC197" s="212"/>
      <c r="AD197" s="212"/>
      <c r="AE197" s="212"/>
      <c r="AF197" s="212"/>
      <c r="AG197" s="212" t="s">
        <v>135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29"/>
      <c r="B198" s="230"/>
      <c r="C198" s="265" t="s">
        <v>166</v>
      </c>
      <c r="D198" s="233"/>
      <c r="E198" s="234"/>
      <c r="F198" s="232"/>
      <c r="G198" s="232"/>
      <c r="H198" s="232"/>
      <c r="I198" s="232"/>
      <c r="J198" s="232"/>
      <c r="K198" s="232"/>
      <c r="L198" s="232"/>
      <c r="M198" s="232"/>
      <c r="N198" s="231"/>
      <c r="O198" s="231"/>
      <c r="P198" s="231"/>
      <c r="Q198" s="231"/>
      <c r="R198" s="232"/>
      <c r="S198" s="232"/>
      <c r="T198" s="232"/>
      <c r="U198" s="232"/>
      <c r="V198" s="232"/>
      <c r="W198" s="232"/>
      <c r="X198" s="232"/>
      <c r="Y198" s="232"/>
      <c r="Z198" s="212"/>
      <c r="AA198" s="212"/>
      <c r="AB198" s="212"/>
      <c r="AC198" s="212"/>
      <c r="AD198" s="212"/>
      <c r="AE198" s="212"/>
      <c r="AF198" s="212"/>
      <c r="AG198" s="212" t="s">
        <v>135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29"/>
      <c r="B199" s="230"/>
      <c r="C199" s="265" t="s">
        <v>307</v>
      </c>
      <c r="D199" s="233"/>
      <c r="E199" s="234">
        <v>3</v>
      </c>
      <c r="F199" s="232"/>
      <c r="G199" s="232"/>
      <c r="H199" s="232"/>
      <c r="I199" s="232"/>
      <c r="J199" s="232"/>
      <c r="K199" s="232"/>
      <c r="L199" s="232"/>
      <c r="M199" s="232"/>
      <c r="N199" s="231"/>
      <c r="O199" s="231"/>
      <c r="P199" s="231"/>
      <c r="Q199" s="231"/>
      <c r="R199" s="232"/>
      <c r="S199" s="232"/>
      <c r="T199" s="232"/>
      <c r="U199" s="232"/>
      <c r="V199" s="232"/>
      <c r="W199" s="232"/>
      <c r="X199" s="232"/>
      <c r="Y199" s="232"/>
      <c r="Z199" s="212"/>
      <c r="AA199" s="212"/>
      <c r="AB199" s="212"/>
      <c r="AC199" s="212"/>
      <c r="AD199" s="212"/>
      <c r="AE199" s="212"/>
      <c r="AF199" s="212"/>
      <c r="AG199" s="212" t="s">
        <v>135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45">
        <v>48</v>
      </c>
      <c r="B200" s="246" t="s">
        <v>312</v>
      </c>
      <c r="C200" s="263" t="s">
        <v>313</v>
      </c>
      <c r="D200" s="247" t="s">
        <v>216</v>
      </c>
      <c r="E200" s="248">
        <v>3</v>
      </c>
      <c r="F200" s="249"/>
      <c r="G200" s="250">
        <f>ROUND(E200*F200,2)</f>
        <v>0</v>
      </c>
      <c r="H200" s="249"/>
      <c r="I200" s="250">
        <f>ROUND(E200*H200,2)</f>
        <v>0</v>
      </c>
      <c r="J200" s="249"/>
      <c r="K200" s="250">
        <f>ROUND(E200*J200,2)</f>
        <v>0</v>
      </c>
      <c r="L200" s="250">
        <v>21</v>
      </c>
      <c r="M200" s="250">
        <f>G200*(1+L200/100)</f>
        <v>0</v>
      </c>
      <c r="N200" s="248">
        <v>0</v>
      </c>
      <c r="O200" s="248">
        <f>ROUND(E200*N200,2)</f>
        <v>0</v>
      </c>
      <c r="P200" s="248">
        <v>0</v>
      </c>
      <c r="Q200" s="248">
        <f>ROUND(E200*P200,2)</f>
        <v>0</v>
      </c>
      <c r="R200" s="250"/>
      <c r="S200" s="250" t="s">
        <v>128</v>
      </c>
      <c r="T200" s="251" t="s">
        <v>128</v>
      </c>
      <c r="U200" s="232">
        <v>1.75</v>
      </c>
      <c r="V200" s="232">
        <f>ROUND(E200*U200,2)</f>
        <v>5.25</v>
      </c>
      <c r="W200" s="232"/>
      <c r="X200" s="232" t="s">
        <v>129</v>
      </c>
      <c r="Y200" s="232" t="s">
        <v>130</v>
      </c>
      <c r="Z200" s="212"/>
      <c r="AA200" s="212"/>
      <c r="AB200" s="212"/>
      <c r="AC200" s="212"/>
      <c r="AD200" s="212"/>
      <c r="AE200" s="212"/>
      <c r="AF200" s="212"/>
      <c r="AG200" s="212" t="s">
        <v>131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29"/>
      <c r="B201" s="230"/>
      <c r="C201" s="265" t="s">
        <v>165</v>
      </c>
      <c r="D201" s="233"/>
      <c r="E201" s="234"/>
      <c r="F201" s="232"/>
      <c r="G201" s="232"/>
      <c r="H201" s="232"/>
      <c r="I201" s="232"/>
      <c r="J201" s="232"/>
      <c r="K201" s="232"/>
      <c r="L201" s="232"/>
      <c r="M201" s="232"/>
      <c r="N201" s="231"/>
      <c r="O201" s="231"/>
      <c r="P201" s="231"/>
      <c r="Q201" s="231"/>
      <c r="R201" s="232"/>
      <c r="S201" s="232"/>
      <c r="T201" s="232"/>
      <c r="U201" s="232"/>
      <c r="V201" s="232"/>
      <c r="W201" s="232"/>
      <c r="X201" s="232"/>
      <c r="Y201" s="232"/>
      <c r="Z201" s="212"/>
      <c r="AA201" s="212"/>
      <c r="AB201" s="212"/>
      <c r="AC201" s="212"/>
      <c r="AD201" s="212"/>
      <c r="AE201" s="212"/>
      <c r="AF201" s="212"/>
      <c r="AG201" s="212" t="s">
        <v>135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29"/>
      <c r="B202" s="230"/>
      <c r="C202" s="265" t="s">
        <v>166</v>
      </c>
      <c r="D202" s="233"/>
      <c r="E202" s="234"/>
      <c r="F202" s="232"/>
      <c r="G202" s="232"/>
      <c r="H202" s="232"/>
      <c r="I202" s="232"/>
      <c r="J202" s="232"/>
      <c r="K202" s="232"/>
      <c r="L202" s="232"/>
      <c r="M202" s="232"/>
      <c r="N202" s="231"/>
      <c r="O202" s="231"/>
      <c r="P202" s="231"/>
      <c r="Q202" s="231"/>
      <c r="R202" s="232"/>
      <c r="S202" s="232"/>
      <c r="T202" s="232"/>
      <c r="U202" s="232"/>
      <c r="V202" s="232"/>
      <c r="W202" s="232"/>
      <c r="X202" s="232"/>
      <c r="Y202" s="232"/>
      <c r="Z202" s="212"/>
      <c r="AA202" s="212"/>
      <c r="AB202" s="212"/>
      <c r="AC202" s="212"/>
      <c r="AD202" s="212"/>
      <c r="AE202" s="212"/>
      <c r="AF202" s="212"/>
      <c r="AG202" s="212" t="s">
        <v>135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">
      <c r="A203" s="229"/>
      <c r="B203" s="230"/>
      <c r="C203" s="265" t="s">
        <v>307</v>
      </c>
      <c r="D203" s="233"/>
      <c r="E203" s="234">
        <v>3</v>
      </c>
      <c r="F203" s="232"/>
      <c r="G203" s="232"/>
      <c r="H203" s="232"/>
      <c r="I203" s="232"/>
      <c r="J203" s="232"/>
      <c r="K203" s="232"/>
      <c r="L203" s="232"/>
      <c r="M203" s="232"/>
      <c r="N203" s="231"/>
      <c r="O203" s="231"/>
      <c r="P203" s="231"/>
      <c r="Q203" s="231"/>
      <c r="R203" s="232"/>
      <c r="S203" s="232"/>
      <c r="T203" s="232"/>
      <c r="U203" s="232"/>
      <c r="V203" s="232"/>
      <c r="W203" s="232"/>
      <c r="X203" s="232"/>
      <c r="Y203" s="232"/>
      <c r="Z203" s="212"/>
      <c r="AA203" s="212"/>
      <c r="AB203" s="212"/>
      <c r="AC203" s="212"/>
      <c r="AD203" s="212"/>
      <c r="AE203" s="212"/>
      <c r="AF203" s="212"/>
      <c r="AG203" s="212" t="s">
        <v>135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45">
        <v>49</v>
      </c>
      <c r="B204" s="246" t="s">
        <v>314</v>
      </c>
      <c r="C204" s="263" t="s">
        <v>315</v>
      </c>
      <c r="D204" s="247" t="s">
        <v>216</v>
      </c>
      <c r="E204" s="248">
        <v>3</v>
      </c>
      <c r="F204" s="249"/>
      <c r="G204" s="250">
        <f>ROUND(E204*F204,2)</f>
        <v>0</v>
      </c>
      <c r="H204" s="249"/>
      <c r="I204" s="250">
        <f>ROUND(E204*H204,2)</f>
        <v>0</v>
      </c>
      <c r="J204" s="249"/>
      <c r="K204" s="250">
        <f>ROUND(E204*J204,2)</f>
        <v>0</v>
      </c>
      <c r="L204" s="250">
        <v>21</v>
      </c>
      <c r="M204" s="250">
        <f>G204*(1+L204/100)</f>
        <v>0</v>
      </c>
      <c r="N204" s="248">
        <v>0.34089999999999998</v>
      </c>
      <c r="O204" s="248">
        <f>ROUND(E204*N204,2)</f>
        <v>1.02</v>
      </c>
      <c r="P204" s="248">
        <v>0</v>
      </c>
      <c r="Q204" s="248">
        <f>ROUND(E204*P204,2)</f>
        <v>0</v>
      </c>
      <c r="R204" s="250"/>
      <c r="S204" s="250" t="s">
        <v>128</v>
      </c>
      <c r="T204" s="251" t="s">
        <v>128</v>
      </c>
      <c r="U204" s="232">
        <v>4.2</v>
      </c>
      <c r="V204" s="232">
        <f>ROUND(E204*U204,2)</f>
        <v>12.6</v>
      </c>
      <c r="W204" s="232"/>
      <c r="X204" s="232" t="s">
        <v>129</v>
      </c>
      <c r="Y204" s="232" t="s">
        <v>130</v>
      </c>
      <c r="Z204" s="212"/>
      <c r="AA204" s="212"/>
      <c r="AB204" s="212"/>
      <c r="AC204" s="212"/>
      <c r="AD204" s="212"/>
      <c r="AE204" s="212"/>
      <c r="AF204" s="212"/>
      <c r="AG204" s="212" t="s">
        <v>131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2" x14ac:dyDescent="0.2">
      <c r="A205" s="229"/>
      <c r="B205" s="230"/>
      <c r="C205" s="265" t="s">
        <v>168</v>
      </c>
      <c r="D205" s="233"/>
      <c r="E205" s="234"/>
      <c r="F205" s="232"/>
      <c r="G205" s="232"/>
      <c r="H205" s="232"/>
      <c r="I205" s="232"/>
      <c r="J205" s="232"/>
      <c r="K205" s="232"/>
      <c r="L205" s="232"/>
      <c r="M205" s="232"/>
      <c r="N205" s="231"/>
      <c r="O205" s="231"/>
      <c r="P205" s="231"/>
      <c r="Q205" s="231"/>
      <c r="R205" s="232"/>
      <c r="S205" s="232"/>
      <c r="T205" s="232"/>
      <c r="U205" s="232"/>
      <c r="V205" s="232"/>
      <c r="W205" s="232"/>
      <c r="X205" s="232"/>
      <c r="Y205" s="232"/>
      <c r="Z205" s="212"/>
      <c r="AA205" s="212"/>
      <c r="AB205" s="212"/>
      <c r="AC205" s="212"/>
      <c r="AD205" s="212"/>
      <c r="AE205" s="212"/>
      <c r="AF205" s="212"/>
      <c r="AG205" s="212" t="s">
        <v>135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29"/>
      <c r="B206" s="230"/>
      <c r="C206" s="265" t="s">
        <v>169</v>
      </c>
      <c r="D206" s="233"/>
      <c r="E206" s="234"/>
      <c r="F206" s="232"/>
      <c r="G206" s="232"/>
      <c r="H206" s="232"/>
      <c r="I206" s="232"/>
      <c r="J206" s="232"/>
      <c r="K206" s="232"/>
      <c r="L206" s="232"/>
      <c r="M206" s="232"/>
      <c r="N206" s="231"/>
      <c r="O206" s="231"/>
      <c r="P206" s="231"/>
      <c r="Q206" s="231"/>
      <c r="R206" s="232"/>
      <c r="S206" s="232"/>
      <c r="T206" s="232"/>
      <c r="U206" s="232"/>
      <c r="V206" s="232"/>
      <c r="W206" s="232"/>
      <c r="X206" s="232"/>
      <c r="Y206" s="232"/>
      <c r="Z206" s="212"/>
      <c r="AA206" s="212"/>
      <c r="AB206" s="212"/>
      <c r="AC206" s="212"/>
      <c r="AD206" s="212"/>
      <c r="AE206" s="212"/>
      <c r="AF206" s="212"/>
      <c r="AG206" s="212" t="s">
        <v>135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29"/>
      <c r="B207" s="230"/>
      <c r="C207" s="265" t="s">
        <v>316</v>
      </c>
      <c r="D207" s="233"/>
      <c r="E207" s="234">
        <v>3</v>
      </c>
      <c r="F207" s="232"/>
      <c r="G207" s="232"/>
      <c r="H207" s="232"/>
      <c r="I207" s="232"/>
      <c r="J207" s="232"/>
      <c r="K207" s="232"/>
      <c r="L207" s="232"/>
      <c r="M207" s="232"/>
      <c r="N207" s="231"/>
      <c r="O207" s="231"/>
      <c r="P207" s="231"/>
      <c r="Q207" s="231"/>
      <c r="R207" s="232"/>
      <c r="S207" s="232"/>
      <c r="T207" s="232"/>
      <c r="U207" s="232"/>
      <c r="V207" s="232"/>
      <c r="W207" s="232"/>
      <c r="X207" s="232"/>
      <c r="Y207" s="232"/>
      <c r="Z207" s="212"/>
      <c r="AA207" s="212"/>
      <c r="AB207" s="212"/>
      <c r="AC207" s="212"/>
      <c r="AD207" s="212"/>
      <c r="AE207" s="212"/>
      <c r="AF207" s="212"/>
      <c r="AG207" s="212" t="s">
        <v>135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45">
        <v>50</v>
      </c>
      <c r="B208" s="246" t="s">
        <v>317</v>
      </c>
      <c r="C208" s="263" t="s">
        <v>318</v>
      </c>
      <c r="D208" s="247" t="s">
        <v>216</v>
      </c>
      <c r="E208" s="248">
        <v>3</v>
      </c>
      <c r="F208" s="249"/>
      <c r="G208" s="250">
        <f>ROUND(E208*F208,2)</f>
        <v>0</v>
      </c>
      <c r="H208" s="249"/>
      <c r="I208" s="250">
        <f>ROUND(E208*H208,2)</f>
        <v>0</v>
      </c>
      <c r="J208" s="249"/>
      <c r="K208" s="250">
        <f>ROUND(E208*J208,2)</f>
        <v>0</v>
      </c>
      <c r="L208" s="250">
        <v>21</v>
      </c>
      <c r="M208" s="250">
        <f>G208*(1+L208/100)</f>
        <v>0</v>
      </c>
      <c r="N208" s="248">
        <v>7.0200000000000002E-3</v>
      </c>
      <c r="O208" s="248">
        <f>ROUND(E208*N208,2)</f>
        <v>0.02</v>
      </c>
      <c r="P208" s="248">
        <v>0</v>
      </c>
      <c r="Q208" s="248">
        <f>ROUND(E208*P208,2)</f>
        <v>0</v>
      </c>
      <c r="R208" s="250"/>
      <c r="S208" s="250" t="s">
        <v>128</v>
      </c>
      <c r="T208" s="251" t="s">
        <v>128</v>
      </c>
      <c r="U208" s="232">
        <v>1.3140000000000001</v>
      </c>
      <c r="V208" s="232">
        <f>ROUND(E208*U208,2)</f>
        <v>3.94</v>
      </c>
      <c r="W208" s="232"/>
      <c r="X208" s="232" t="s">
        <v>129</v>
      </c>
      <c r="Y208" s="232" t="s">
        <v>130</v>
      </c>
      <c r="Z208" s="212"/>
      <c r="AA208" s="212"/>
      <c r="AB208" s="212"/>
      <c r="AC208" s="212"/>
      <c r="AD208" s="212"/>
      <c r="AE208" s="212"/>
      <c r="AF208" s="212"/>
      <c r="AG208" s="212" t="s">
        <v>131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2" x14ac:dyDescent="0.2">
      <c r="A209" s="229"/>
      <c r="B209" s="230"/>
      <c r="C209" s="265" t="s">
        <v>165</v>
      </c>
      <c r="D209" s="233"/>
      <c r="E209" s="234"/>
      <c r="F209" s="232"/>
      <c r="G209" s="232"/>
      <c r="H209" s="232"/>
      <c r="I209" s="232"/>
      <c r="J209" s="232"/>
      <c r="K209" s="232"/>
      <c r="L209" s="232"/>
      <c r="M209" s="232"/>
      <c r="N209" s="231"/>
      <c r="O209" s="231"/>
      <c r="P209" s="231"/>
      <c r="Q209" s="231"/>
      <c r="R209" s="232"/>
      <c r="S209" s="232"/>
      <c r="T209" s="232"/>
      <c r="U209" s="232"/>
      <c r="V209" s="232"/>
      <c r="W209" s="232"/>
      <c r="X209" s="232"/>
      <c r="Y209" s="232"/>
      <c r="Z209" s="212"/>
      <c r="AA209" s="212"/>
      <c r="AB209" s="212"/>
      <c r="AC209" s="212"/>
      <c r="AD209" s="212"/>
      <c r="AE209" s="212"/>
      <c r="AF209" s="212"/>
      <c r="AG209" s="212" t="s">
        <v>135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29"/>
      <c r="B210" s="230"/>
      <c r="C210" s="265" t="s">
        <v>166</v>
      </c>
      <c r="D210" s="233"/>
      <c r="E210" s="234"/>
      <c r="F210" s="232"/>
      <c r="G210" s="232"/>
      <c r="H210" s="232"/>
      <c r="I210" s="232"/>
      <c r="J210" s="232"/>
      <c r="K210" s="232"/>
      <c r="L210" s="232"/>
      <c r="M210" s="232"/>
      <c r="N210" s="231"/>
      <c r="O210" s="231"/>
      <c r="P210" s="231"/>
      <c r="Q210" s="231"/>
      <c r="R210" s="232"/>
      <c r="S210" s="232"/>
      <c r="T210" s="232"/>
      <c r="U210" s="232"/>
      <c r="V210" s="232"/>
      <c r="W210" s="232"/>
      <c r="X210" s="232"/>
      <c r="Y210" s="232"/>
      <c r="Z210" s="212"/>
      <c r="AA210" s="212"/>
      <c r="AB210" s="212"/>
      <c r="AC210" s="212"/>
      <c r="AD210" s="212"/>
      <c r="AE210" s="212"/>
      <c r="AF210" s="212"/>
      <c r="AG210" s="212" t="s">
        <v>135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29"/>
      <c r="B211" s="230"/>
      <c r="C211" s="265" t="s">
        <v>307</v>
      </c>
      <c r="D211" s="233"/>
      <c r="E211" s="234">
        <v>3</v>
      </c>
      <c r="F211" s="232"/>
      <c r="G211" s="232"/>
      <c r="H211" s="232"/>
      <c r="I211" s="232"/>
      <c r="J211" s="232"/>
      <c r="K211" s="232"/>
      <c r="L211" s="232"/>
      <c r="M211" s="232"/>
      <c r="N211" s="231"/>
      <c r="O211" s="231"/>
      <c r="P211" s="231"/>
      <c r="Q211" s="231"/>
      <c r="R211" s="232"/>
      <c r="S211" s="232"/>
      <c r="T211" s="232"/>
      <c r="U211" s="232"/>
      <c r="V211" s="232"/>
      <c r="W211" s="232"/>
      <c r="X211" s="232"/>
      <c r="Y211" s="232"/>
      <c r="Z211" s="212"/>
      <c r="AA211" s="212"/>
      <c r="AB211" s="212"/>
      <c r="AC211" s="212"/>
      <c r="AD211" s="212"/>
      <c r="AE211" s="212"/>
      <c r="AF211" s="212"/>
      <c r="AG211" s="212" t="s">
        <v>135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45">
        <v>51</v>
      </c>
      <c r="B212" s="246" t="s">
        <v>319</v>
      </c>
      <c r="C212" s="263" t="s">
        <v>320</v>
      </c>
      <c r="D212" s="247" t="s">
        <v>216</v>
      </c>
      <c r="E212" s="248">
        <v>3</v>
      </c>
      <c r="F212" s="249"/>
      <c r="G212" s="250">
        <f>ROUND(E212*F212,2)</f>
        <v>0</v>
      </c>
      <c r="H212" s="249"/>
      <c r="I212" s="250">
        <f>ROUND(E212*H212,2)</f>
        <v>0</v>
      </c>
      <c r="J212" s="249"/>
      <c r="K212" s="250">
        <f>ROUND(E212*J212,2)</f>
        <v>0</v>
      </c>
      <c r="L212" s="250">
        <v>21</v>
      </c>
      <c r="M212" s="250">
        <f>G212*(1+L212/100)</f>
        <v>0</v>
      </c>
      <c r="N212" s="248">
        <v>7.0200000000000002E-3</v>
      </c>
      <c r="O212" s="248">
        <f>ROUND(E212*N212,2)</f>
        <v>0.02</v>
      </c>
      <c r="P212" s="248">
        <v>0</v>
      </c>
      <c r="Q212" s="248">
        <f>ROUND(E212*P212,2)</f>
        <v>0</v>
      </c>
      <c r="R212" s="250"/>
      <c r="S212" s="250" t="s">
        <v>128</v>
      </c>
      <c r="T212" s="251" t="s">
        <v>128</v>
      </c>
      <c r="U212" s="232">
        <v>1.18</v>
      </c>
      <c r="V212" s="232">
        <f>ROUND(E212*U212,2)</f>
        <v>3.54</v>
      </c>
      <c r="W212" s="232"/>
      <c r="X212" s="232" t="s">
        <v>129</v>
      </c>
      <c r="Y212" s="232" t="s">
        <v>130</v>
      </c>
      <c r="Z212" s="212"/>
      <c r="AA212" s="212"/>
      <c r="AB212" s="212"/>
      <c r="AC212" s="212"/>
      <c r="AD212" s="212"/>
      <c r="AE212" s="212"/>
      <c r="AF212" s="212"/>
      <c r="AG212" s="212" t="s">
        <v>131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">
      <c r="A213" s="229"/>
      <c r="B213" s="230"/>
      <c r="C213" s="265" t="s">
        <v>168</v>
      </c>
      <c r="D213" s="233"/>
      <c r="E213" s="234"/>
      <c r="F213" s="232"/>
      <c r="G213" s="232"/>
      <c r="H213" s="232"/>
      <c r="I213" s="232"/>
      <c r="J213" s="232"/>
      <c r="K213" s="232"/>
      <c r="L213" s="232"/>
      <c r="M213" s="232"/>
      <c r="N213" s="231"/>
      <c r="O213" s="231"/>
      <c r="P213" s="231"/>
      <c r="Q213" s="231"/>
      <c r="R213" s="232"/>
      <c r="S213" s="232"/>
      <c r="T213" s="232"/>
      <c r="U213" s="232"/>
      <c r="V213" s="232"/>
      <c r="W213" s="232"/>
      <c r="X213" s="232"/>
      <c r="Y213" s="232"/>
      <c r="Z213" s="212"/>
      <c r="AA213" s="212"/>
      <c r="AB213" s="212"/>
      <c r="AC213" s="212"/>
      <c r="AD213" s="212"/>
      <c r="AE213" s="212"/>
      <c r="AF213" s="212"/>
      <c r="AG213" s="212" t="s">
        <v>135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29"/>
      <c r="B214" s="230"/>
      <c r="C214" s="265" t="s">
        <v>169</v>
      </c>
      <c r="D214" s="233"/>
      <c r="E214" s="234"/>
      <c r="F214" s="232"/>
      <c r="G214" s="232"/>
      <c r="H214" s="232"/>
      <c r="I214" s="232"/>
      <c r="J214" s="232"/>
      <c r="K214" s="232"/>
      <c r="L214" s="232"/>
      <c r="M214" s="232"/>
      <c r="N214" s="231"/>
      <c r="O214" s="231"/>
      <c r="P214" s="231"/>
      <c r="Q214" s="231"/>
      <c r="R214" s="232"/>
      <c r="S214" s="232"/>
      <c r="T214" s="232"/>
      <c r="U214" s="232"/>
      <c r="V214" s="232"/>
      <c r="W214" s="232"/>
      <c r="X214" s="232"/>
      <c r="Y214" s="232"/>
      <c r="Z214" s="212"/>
      <c r="AA214" s="212"/>
      <c r="AB214" s="212"/>
      <c r="AC214" s="212"/>
      <c r="AD214" s="212"/>
      <c r="AE214" s="212"/>
      <c r="AF214" s="212"/>
      <c r="AG214" s="212" t="s">
        <v>135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29"/>
      <c r="B215" s="230"/>
      <c r="C215" s="265" t="s">
        <v>307</v>
      </c>
      <c r="D215" s="233"/>
      <c r="E215" s="234">
        <v>3</v>
      </c>
      <c r="F215" s="232"/>
      <c r="G215" s="232"/>
      <c r="H215" s="232"/>
      <c r="I215" s="232"/>
      <c r="J215" s="232"/>
      <c r="K215" s="232"/>
      <c r="L215" s="232"/>
      <c r="M215" s="232"/>
      <c r="N215" s="231"/>
      <c r="O215" s="231"/>
      <c r="P215" s="231"/>
      <c r="Q215" s="231"/>
      <c r="R215" s="232"/>
      <c r="S215" s="232"/>
      <c r="T215" s="232"/>
      <c r="U215" s="232"/>
      <c r="V215" s="232"/>
      <c r="W215" s="232"/>
      <c r="X215" s="232"/>
      <c r="Y215" s="232"/>
      <c r="Z215" s="212"/>
      <c r="AA215" s="212"/>
      <c r="AB215" s="212"/>
      <c r="AC215" s="212"/>
      <c r="AD215" s="212"/>
      <c r="AE215" s="212"/>
      <c r="AF215" s="212"/>
      <c r="AG215" s="212" t="s">
        <v>135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45">
        <v>52</v>
      </c>
      <c r="B216" s="246" t="s">
        <v>321</v>
      </c>
      <c r="C216" s="263" t="s">
        <v>322</v>
      </c>
      <c r="D216" s="247" t="s">
        <v>216</v>
      </c>
      <c r="E216" s="248">
        <v>21</v>
      </c>
      <c r="F216" s="249"/>
      <c r="G216" s="250">
        <f>ROUND(E216*F216,2)</f>
        <v>0</v>
      </c>
      <c r="H216" s="249"/>
      <c r="I216" s="250">
        <f>ROUND(E216*H216,2)</f>
        <v>0</v>
      </c>
      <c r="J216" s="249"/>
      <c r="K216" s="250">
        <f>ROUND(E216*J216,2)</f>
        <v>0</v>
      </c>
      <c r="L216" s="250">
        <v>21</v>
      </c>
      <c r="M216" s="250">
        <f>G216*(1+L216/100)</f>
        <v>0</v>
      </c>
      <c r="N216" s="248">
        <v>1.32E-2</v>
      </c>
      <c r="O216" s="248">
        <f>ROUND(E216*N216,2)</f>
        <v>0.28000000000000003</v>
      </c>
      <c r="P216" s="248">
        <v>0</v>
      </c>
      <c r="Q216" s="248">
        <f>ROUND(E216*P216,2)</f>
        <v>0</v>
      </c>
      <c r="R216" s="250"/>
      <c r="S216" s="250" t="s">
        <v>128</v>
      </c>
      <c r="T216" s="251" t="s">
        <v>128</v>
      </c>
      <c r="U216" s="232">
        <v>0.18</v>
      </c>
      <c r="V216" s="232">
        <f>ROUND(E216*U216,2)</f>
        <v>3.78</v>
      </c>
      <c r="W216" s="232"/>
      <c r="X216" s="232" t="s">
        <v>129</v>
      </c>
      <c r="Y216" s="232" t="s">
        <v>130</v>
      </c>
      <c r="Z216" s="212"/>
      <c r="AA216" s="212"/>
      <c r="AB216" s="212"/>
      <c r="AC216" s="212"/>
      <c r="AD216" s="212"/>
      <c r="AE216" s="212"/>
      <c r="AF216" s="212"/>
      <c r="AG216" s="212" t="s">
        <v>131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2">
      <c r="A217" s="229"/>
      <c r="B217" s="230"/>
      <c r="C217" s="265" t="s">
        <v>165</v>
      </c>
      <c r="D217" s="233"/>
      <c r="E217" s="234"/>
      <c r="F217" s="232"/>
      <c r="G217" s="232"/>
      <c r="H217" s="232"/>
      <c r="I217" s="232"/>
      <c r="J217" s="232"/>
      <c r="K217" s="232"/>
      <c r="L217" s="232"/>
      <c r="M217" s="232"/>
      <c r="N217" s="231"/>
      <c r="O217" s="231"/>
      <c r="P217" s="231"/>
      <c r="Q217" s="231"/>
      <c r="R217" s="232"/>
      <c r="S217" s="232"/>
      <c r="T217" s="232"/>
      <c r="U217" s="232"/>
      <c r="V217" s="232"/>
      <c r="W217" s="232"/>
      <c r="X217" s="232"/>
      <c r="Y217" s="232"/>
      <c r="Z217" s="212"/>
      <c r="AA217" s="212"/>
      <c r="AB217" s="212"/>
      <c r="AC217" s="212"/>
      <c r="AD217" s="212"/>
      <c r="AE217" s="212"/>
      <c r="AF217" s="212"/>
      <c r="AG217" s="212" t="s">
        <v>135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29"/>
      <c r="B218" s="230"/>
      <c r="C218" s="265" t="s">
        <v>166</v>
      </c>
      <c r="D218" s="233"/>
      <c r="E218" s="234"/>
      <c r="F218" s="232"/>
      <c r="G218" s="232"/>
      <c r="H218" s="232"/>
      <c r="I218" s="232"/>
      <c r="J218" s="232"/>
      <c r="K218" s="232"/>
      <c r="L218" s="232"/>
      <c r="M218" s="232"/>
      <c r="N218" s="231"/>
      <c r="O218" s="231"/>
      <c r="P218" s="231"/>
      <c r="Q218" s="231"/>
      <c r="R218" s="232"/>
      <c r="S218" s="232"/>
      <c r="T218" s="232"/>
      <c r="U218" s="232"/>
      <c r="V218" s="232"/>
      <c r="W218" s="232"/>
      <c r="X218" s="232"/>
      <c r="Y218" s="232"/>
      <c r="Z218" s="212"/>
      <c r="AA218" s="212"/>
      <c r="AB218" s="212"/>
      <c r="AC218" s="212"/>
      <c r="AD218" s="212"/>
      <c r="AE218" s="212"/>
      <c r="AF218" s="212"/>
      <c r="AG218" s="212" t="s">
        <v>135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29"/>
      <c r="B219" s="230"/>
      <c r="C219" s="265" t="s">
        <v>323</v>
      </c>
      <c r="D219" s="233"/>
      <c r="E219" s="234">
        <v>21</v>
      </c>
      <c r="F219" s="232"/>
      <c r="G219" s="232"/>
      <c r="H219" s="232"/>
      <c r="I219" s="232"/>
      <c r="J219" s="232"/>
      <c r="K219" s="232"/>
      <c r="L219" s="232"/>
      <c r="M219" s="232"/>
      <c r="N219" s="231"/>
      <c r="O219" s="231"/>
      <c r="P219" s="231"/>
      <c r="Q219" s="231"/>
      <c r="R219" s="232"/>
      <c r="S219" s="232"/>
      <c r="T219" s="232"/>
      <c r="U219" s="232"/>
      <c r="V219" s="232"/>
      <c r="W219" s="232"/>
      <c r="X219" s="232"/>
      <c r="Y219" s="232"/>
      <c r="Z219" s="212"/>
      <c r="AA219" s="212"/>
      <c r="AB219" s="212"/>
      <c r="AC219" s="212"/>
      <c r="AD219" s="212"/>
      <c r="AE219" s="212"/>
      <c r="AF219" s="212"/>
      <c r="AG219" s="212" t="s">
        <v>135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45">
        <v>53</v>
      </c>
      <c r="B220" s="246" t="s">
        <v>324</v>
      </c>
      <c r="C220" s="263" t="s">
        <v>325</v>
      </c>
      <c r="D220" s="247" t="s">
        <v>270</v>
      </c>
      <c r="E220" s="248">
        <v>14.3</v>
      </c>
      <c r="F220" s="249"/>
      <c r="G220" s="250">
        <f>ROUND(E220*F220,2)</f>
        <v>0</v>
      </c>
      <c r="H220" s="249"/>
      <c r="I220" s="250">
        <f>ROUND(E220*H220,2)</f>
        <v>0</v>
      </c>
      <c r="J220" s="249"/>
      <c r="K220" s="250">
        <f>ROUND(E220*J220,2)</f>
        <v>0</v>
      </c>
      <c r="L220" s="250">
        <v>21</v>
      </c>
      <c r="M220" s="250">
        <f>G220*(1+L220/100)</f>
        <v>0</v>
      </c>
      <c r="N220" s="248">
        <v>7.6999999999999996E-4</v>
      </c>
      <c r="O220" s="248">
        <f>ROUND(E220*N220,2)</f>
        <v>0.01</v>
      </c>
      <c r="P220" s="248">
        <v>0</v>
      </c>
      <c r="Q220" s="248">
        <f>ROUND(E220*P220,2)</f>
        <v>0</v>
      </c>
      <c r="R220" s="250" t="s">
        <v>224</v>
      </c>
      <c r="S220" s="250" t="s">
        <v>128</v>
      </c>
      <c r="T220" s="251" t="s">
        <v>128</v>
      </c>
      <c r="U220" s="232">
        <v>0</v>
      </c>
      <c r="V220" s="232">
        <f>ROUND(E220*U220,2)</f>
        <v>0</v>
      </c>
      <c r="W220" s="232"/>
      <c r="X220" s="232" t="s">
        <v>226</v>
      </c>
      <c r="Y220" s="232" t="s">
        <v>130</v>
      </c>
      <c r="Z220" s="212"/>
      <c r="AA220" s="212"/>
      <c r="AB220" s="212"/>
      <c r="AC220" s="212"/>
      <c r="AD220" s="212"/>
      <c r="AE220" s="212"/>
      <c r="AF220" s="212"/>
      <c r="AG220" s="212" t="s">
        <v>227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29"/>
      <c r="B221" s="230"/>
      <c r="C221" s="265" t="s">
        <v>326</v>
      </c>
      <c r="D221" s="233"/>
      <c r="E221" s="234">
        <v>14.3</v>
      </c>
      <c r="F221" s="232"/>
      <c r="G221" s="232"/>
      <c r="H221" s="232"/>
      <c r="I221" s="232"/>
      <c r="J221" s="232"/>
      <c r="K221" s="232"/>
      <c r="L221" s="232"/>
      <c r="M221" s="232"/>
      <c r="N221" s="231"/>
      <c r="O221" s="231"/>
      <c r="P221" s="231"/>
      <c r="Q221" s="231"/>
      <c r="R221" s="232"/>
      <c r="S221" s="232"/>
      <c r="T221" s="232"/>
      <c r="U221" s="232"/>
      <c r="V221" s="232"/>
      <c r="W221" s="232"/>
      <c r="X221" s="232"/>
      <c r="Y221" s="232"/>
      <c r="Z221" s="212"/>
      <c r="AA221" s="212"/>
      <c r="AB221" s="212"/>
      <c r="AC221" s="212"/>
      <c r="AD221" s="212"/>
      <c r="AE221" s="212"/>
      <c r="AF221" s="212"/>
      <c r="AG221" s="212" t="s">
        <v>135</v>
      </c>
      <c r="AH221" s="212">
        <v>5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45">
        <v>54</v>
      </c>
      <c r="B222" s="246" t="s">
        <v>327</v>
      </c>
      <c r="C222" s="263" t="s">
        <v>328</v>
      </c>
      <c r="D222" s="247" t="s">
        <v>216</v>
      </c>
      <c r="E222" s="248">
        <v>3</v>
      </c>
      <c r="F222" s="249"/>
      <c r="G222" s="250">
        <f>ROUND(E222*F222,2)</f>
        <v>0</v>
      </c>
      <c r="H222" s="249"/>
      <c r="I222" s="250">
        <f>ROUND(E222*H222,2)</f>
        <v>0</v>
      </c>
      <c r="J222" s="249"/>
      <c r="K222" s="250">
        <f>ROUND(E222*J222,2)</f>
        <v>0</v>
      </c>
      <c r="L222" s="250">
        <v>21</v>
      </c>
      <c r="M222" s="250">
        <f>G222*(1+L222/100)</f>
        <v>0</v>
      </c>
      <c r="N222" s="248">
        <v>0.16900000000000001</v>
      </c>
      <c r="O222" s="248">
        <f>ROUND(E222*N222,2)</f>
        <v>0.51</v>
      </c>
      <c r="P222" s="248">
        <v>0</v>
      </c>
      <c r="Q222" s="248">
        <f>ROUND(E222*P222,2)</f>
        <v>0</v>
      </c>
      <c r="R222" s="250" t="s">
        <v>224</v>
      </c>
      <c r="S222" s="250" t="s">
        <v>128</v>
      </c>
      <c r="T222" s="251" t="s">
        <v>128</v>
      </c>
      <c r="U222" s="232">
        <v>0</v>
      </c>
      <c r="V222" s="232">
        <f>ROUND(E222*U222,2)</f>
        <v>0</v>
      </c>
      <c r="W222" s="232"/>
      <c r="X222" s="232" t="s">
        <v>226</v>
      </c>
      <c r="Y222" s="232" t="s">
        <v>130</v>
      </c>
      <c r="Z222" s="212"/>
      <c r="AA222" s="212"/>
      <c r="AB222" s="212"/>
      <c r="AC222" s="212"/>
      <c r="AD222" s="212"/>
      <c r="AE222" s="212"/>
      <c r="AF222" s="212"/>
      <c r="AG222" s="212" t="s">
        <v>227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2" x14ac:dyDescent="0.2">
      <c r="A223" s="229"/>
      <c r="B223" s="230"/>
      <c r="C223" s="265" t="s">
        <v>329</v>
      </c>
      <c r="D223" s="233"/>
      <c r="E223" s="234">
        <v>3</v>
      </c>
      <c r="F223" s="232"/>
      <c r="G223" s="232"/>
      <c r="H223" s="232"/>
      <c r="I223" s="232"/>
      <c r="J223" s="232"/>
      <c r="K223" s="232"/>
      <c r="L223" s="232"/>
      <c r="M223" s="232"/>
      <c r="N223" s="231"/>
      <c r="O223" s="231"/>
      <c r="P223" s="231"/>
      <c r="Q223" s="231"/>
      <c r="R223" s="232"/>
      <c r="S223" s="232"/>
      <c r="T223" s="232"/>
      <c r="U223" s="232"/>
      <c r="V223" s="232"/>
      <c r="W223" s="232"/>
      <c r="X223" s="232"/>
      <c r="Y223" s="232"/>
      <c r="Z223" s="212"/>
      <c r="AA223" s="212"/>
      <c r="AB223" s="212"/>
      <c r="AC223" s="212"/>
      <c r="AD223" s="212"/>
      <c r="AE223" s="212"/>
      <c r="AF223" s="212"/>
      <c r="AG223" s="212" t="s">
        <v>135</v>
      </c>
      <c r="AH223" s="212">
        <v>5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45">
        <v>55</v>
      </c>
      <c r="B224" s="246" t="s">
        <v>330</v>
      </c>
      <c r="C224" s="263" t="s">
        <v>331</v>
      </c>
      <c r="D224" s="247" t="s">
        <v>216</v>
      </c>
      <c r="E224" s="248">
        <v>3</v>
      </c>
      <c r="F224" s="249"/>
      <c r="G224" s="250">
        <f>ROUND(E224*F224,2)</f>
        <v>0</v>
      </c>
      <c r="H224" s="249"/>
      <c r="I224" s="250">
        <f>ROUND(E224*H224,2)</f>
        <v>0</v>
      </c>
      <c r="J224" s="249"/>
      <c r="K224" s="250">
        <f>ROUND(E224*J224,2)</f>
        <v>0</v>
      </c>
      <c r="L224" s="250">
        <v>21</v>
      </c>
      <c r="M224" s="250">
        <f>G224*(1+L224/100)</f>
        <v>0</v>
      </c>
      <c r="N224" s="248">
        <v>8.5000000000000006E-2</v>
      </c>
      <c r="O224" s="248">
        <f>ROUND(E224*N224,2)</f>
        <v>0.26</v>
      </c>
      <c r="P224" s="248">
        <v>0</v>
      </c>
      <c r="Q224" s="248">
        <f>ROUND(E224*P224,2)</f>
        <v>0</v>
      </c>
      <c r="R224" s="250" t="s">
        <v>224</v>
      </c>
      <c r="S224" s="250" t="s">
        <v>128</v>
      </c>
      <c r="T224" s="251" t="s">
        <v>128</v>
      </c>
      <c r="U224" s="232">
        <v>0</v>
      </c>
      <c r="V224" s="232">
        <f>ROUND(E224*U224,2)</f>
        <v>0</v>
      </c>
      <c r="W224" s="232"/>
      <c r="X224" s="232" t="s">
        <v>226</v>
      </c>
      <c r="Y224" s="232" t="s">
        <v>130</v>
      </c>
      <c r="Z224" s="212"/>
      <c r="AA224" s="212"/>
      <c r="AB224" s="212"/>
      <c r="AC224" s="212"/>
      <c r="AD224" s="212"/>
      <c r="AE224" s="212"/>
      <c r="AF224" s="212"/>
      <c r="AG224" s="212" t="s">
        <v>227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29"/>
      <c r="B225" s="230"/>
      <c r="C225" s="265" t="s">
        <v>332</v>
      </c>
      <c r="D225" s="233"/>
      <c r="E225" s="234">
        <v>3</v>
      </c>
      <c r="F225" s="232"/>
      <c r="G225" s="232"/>
      <c r="H225" s="232"/>
      <c r="I225" s="232"/>
      <c r="J225" s="232"/>
      <c r="K225" s="232"/>
      <c r="L225" s="232"/>
      <c r="M225" s="232"/>
      <c r="N225" s="231"/>
      <c r="O225" s="231"/>
      <c r="P225" s="231"/>
      <c r="Q225" s="231"/>
      <c r="R225" s="232"/>
      <c r="S225" s="232"/>
      <c r="T225" s="232"/>
      <c r="U225" s="232"/>
      <c r="V225" s="232"/>
      <c r="W225" s="232"/>
      <c r="X225" s="232"/>
      <c r="Y225" s="232"/>
      <c r="Z225" s="212"/>
      <c r="AA225" s="212"/>
      <c r="AB225" s="212"/>
      <c r="AC225" s="212"/>
      <c r="AD225" s="212"/>
      <c r="AE225" s="212"/>
      <c r="AF225" s="212"/>
      <c r="AG225" s="212" t="s">
        <v>135</v>
      </c>
      <c r="AH225" s="212">
        <v>5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45">
        <v>56</v>
      </c>
      <c r="B226" s="246" t="s">
        <v>333</v>
      </c>
      <c r="C226" s="263" t="s">
        <v>334</v>
      </c>
      <c r="D226" s="247" t="s">
        <v>216</v>
      </c>
      <c r="E226" s="248">
        <v>3</v>
      </c>
      <c r="F226" s="249"/>
      <c r="G226" s="250">
        <f>ROUND(E226*F226,2)</f>
        <v>0</v>
      </c>
      <c r="H226" s="249"/>
      <c r="I226" s="250">
        <f>ROUND(E226*H226,2)</f>
        <v>0</v>
      </c>
      <c r="J226" s="249"/>
      <c r="K226" s="250">
        <f>ROUND(E226*J226,2)</f>
        <v>0</v>
      </c>
      <c r="L226" s="250">
        <v>21</v>
      </c>
      <c r="M226" s="250">
        <f>G226*(1+L226/100)</f>
        <v>0</v>
      </c>
      <c r="N226" s="248">
        <v>7.0000000000000001E-3</v>
      </c>
      <c r="O226" s="248">
        <f>ROUND(E226*N226,2)</f>
        <v>0.02</v>
      </c>
      <c r="P226" s="248">
        <v>0</v>
      </c>
      <c r="Q226" s="248">
        <f>ROUND(E226*P226,2)</f>
        <v>0</v>
      </c>
      <c r="R226" s="250" t="s">
        <v>224</v>
      </c>
      <c r="S226" s="250" t="s">
        <v>128</v>
      </c>
      <c r="T226" s="251" t="s">
        <v>128</v>
      </c>
      <c r="U226" s="232">
        <v>0</v>
      </c>
      <c r="V226" s="232">
        <f>ROUND(E226*U226,2)</f>
        <v>0</v>
      </c>
      <c r="W226" s="232"/>
      <c r="X226" s="232" t="s">
        <v>226</v>
      </c>
      <c r="Y226" s="232" t="s">
        <v>130</v>
      </c>
      <c r="Z226" s="212"/>
      <c r="AA226" s="212"/>
      <c r="AB226" s="212"/>
      <c r="AC226" s="212"/>
      <c r="AD226" s="212"/>
      <c r="AE226" s="212"/>
      <c r="AF226" s="212"/>
      <c r="AG226" s="212" t="s">
        <v>227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2" x14ac:dyDescent="0.2">
      <c r="A227" s="229"/>
      <c r="B227" s="230"/>
      <c r="C227" s="265" t="s">
        <v>168</v>
      </c>
      <c r="D227" s="233"/>
      <c r="E227" s="234"/>
      <c r="F227" s="232"/>
      <c r="G227" s="232"/>
      <c r="H227" s="232"/>
      <c r="I227" s="232"/>
      <c r="J227" s="232"/>
      <c r="K227" s="232"/>
      <c r="L227" s="232"/>
      <c r="M227" s="232"/>
      <c r="N227" s="231"/>
      <c r="O227" s="231"/>
      <c r="P227" s="231"/>
      <c r="Q227" s="231"/>
      <c r="R227" s="232"/>
      <c r="S227" s="232"/>
      <c r="T227" s="232"/>
      <c r="U227" s="232"/>
      <c r="V227" s="232"/>
      <c r="W227" s="232"/>
      <c r="X227" s="232"/>
      <c r="Y227" s="232"/>
      <c r="Z227" s="212"/>
      <c r="AA227" s="212"/>
      <c r="AB227" s="212"/>
      <c r="AC227" s="212"/>
      <c r="AD227" s="212"/>
      <c r="AE227" s="212"/>
      <c r="AF227" s="212"/>
      <c r="AG227" s="212" t="s">
        <v>135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29"/>
      <c r="B228" s="230"/>
      <c r="C228" s="265" t="s">
        <v>169</v>
      </c>
      <c r="D228" s="233"/>
      <c r="E228" s="234"/>
      <c r="F228" s="232"/>
      <c r="G228" s="232"/>
      <c r="H228" s="232"/>
      <c r="I228" s="232"/>
      <c r="J228" s="232"/>
      <c r="K228" s="232"/>
      <c r="L228" s="232"/>
      <c r="M228" s="232"/>
      <c r="N228" s="231"/>
      <c r="O228" s="231"/>
      <c r="P228" s="231"/>
      <c r="Q228" s="231"/>
      <c r="R228" s="232"/>
      <c r="S228" s="232"/>
      <c r="T228" s="232"/>
      <c r="U228" s="232"/>
      <c r="V228" s="232"/>
      <c r="W228" s="232"/>
      <c r="X228" s="232"/>
      <c r="Y228" s="232"/>
      <c r="Z228" s="212"/>
      <c r="AA228" s="212"/>
      <c r="AB228" s="212"/>
      <c r="AC228" s="212"/>
      <c r="AD228" s="212"/>
      <c r="AE228" s="212"/>
      <c r="AF228" s="212"/>
      <c r="AG228" s="212" t="s">
        <v>135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29"/>
      <c r="B229" s="230"/>
      <c r="C229" s="265" t="s">
        <v>307</v>
      </c>
      <c r="D229" s="233"/>
      <c r="E229" s="234">
        <v>3</v>
      </c>
      <c r="F229" s="232"/>
      <c r="G229" s="232"/>
      <c r="H229" s="232"/>
      <c r="I229" s="232"/>
      <c r="J229" s="232"/>
      <c r="K229" s="232"/>
      <c r="L229" s="232"/>
      <c r="M229" s="232"/>
      <c r="N229" s="231"/>
      <c r="O229" s="231"/>
      <c r="P229" s="231"/>
      <c r="Q229" s="231"/>
      <c r="R229" s="232"/>
      <c r="S229" s="232"/>
      <c r="T229" s="232"/>
      <c r="U229" s="232"/>
      <c r="V229" s="232"/>
      <c r="W229" s="232"/>
      <c r="X229" s="232"/>
      <c r="Y229" s="232"/>
      <c r="Z229" s="212"/>
      <c r="AA229" s="212"/>
      <c r="AB229" s="212"/>
      <c r="AC229" s="212"/>
      <c r="AD229" s="212"/>
      <c r="AE229" s="212"/>
      <c r="AF229" s="212"/>
      <c r="AG229" s="212" t="s">
        <v>135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45">
        <v>57</v>
      </c>
      <c r="B230" s="246" t="s">
        <v>335</v>
      </c>
      <c r="C230" s="263" t="s">
        <v>336</v>
      </c>
      <c r="D230" s="247" t="s">
        <v>216</v>
      </c>
      <c r="E230" s="248">
        <v>3</v>
      </c>
      <c r="F230" s="249"/>
      <c r="G230" s="250">
        <f>ROUND(E230*F230,2)</f>
        <v>0</v>
      </c>
      <c r="H230" s="249"/>
      <c r="I230" s="250">
        <f>ROUND(E230*H230,2)</f>
        <v>0</v>
      </c>
      <c r="J230" s="249"/>
      <c r="K230" s="250">
        <f>ROUND(E230*J230,2)</f>
        <v>0</v>
      </c>
      <c r="L230" s="250">
        <v>21</v>
      </c>
      <c r="M230" s="250">
        <f>G230*(1+L230/100)</f>
        <v>0</v>
      </c>
      <c r="N230" s="248">
        <v>6.9000000000000006E-2</v>
      </c>
      <c r="O230" s="248">
        <f>ROUND(E230*N230,2)</f>
        <v>0.21</v>
      </c>
      <c r="P230" s="248">
        <v>0</v>
      </c>
      <c r="Q230" s="248">
        <f>ROUND(E230*P230,2)</f>
        <v>0</v>
      </c>
      <c r="R230" s="250" t="s">
        <v>224</v>
      </c>
      <c r="S230" s="250" t="s">
        <v>128</v>
      </c>
      <c r="T230" s="251" t="s">
        <v>128</v>
      </c>
      <c r="U230" s="232">
        <v>0</v>
      </c>
      <c r="V230" s="232">
        <f>ROUND(E230*U230,2)</f>
        <v>0</v>
      </c>
      <c r="W230" s="232"/>
      <c r="X230" s="232" t="s">
        <v>226</v>
      </c>
      <c r="Y230" s="232" t="s">
        <v>130</v>
      </c>
      <c r="Z230" s="212"/>
      <c r="AA230" s="212"/>
      <c r="AB230" s="212"/>
      <c r="AC230" s="212"/>
      <c r="AD230" s="212"/>
      <c r="AE230" s="212"/>
      <c r="AF230" s="212"/>
      <c r="AG230" s="212" t="s">
        <v>227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29"/>
      <c r="B231" s="230"/>
      <c r="C231" s="265" t="s">
        <v>168</v>
      </c>
      <c r="D231" s="233"/>
      <c r="E231" s="234"/>
      <c r="F231" s="232"/>
      <c r="G231" s="232"/>
      <c r="H231" s="232"/>
      <c r="I231" s="232"/>
      <c r="J231" s="232"/>
      <c r="K231" s="232"/>
      <c r="L231" s="232"/>
      <c r="M231" s="232"/>
      <c r="N231" s="231"/>
      <c r="O231" s="231"/>
      <c r="P231" s="231"/>
      <c r="Q231" s="231"/>
      <c r="R231" s="232"/>
      <c r="S231" s="232"/>
      <c r="T231" s="232"/>
      <c r="U231" s="232"/>
      <c r="V231" s="232"/>
      <c r="W231" s="232"/>
      <c r="X231" s="232"/>
      <c r="Y231" s="232"/>
      <c r="Z231" s="212"/>
      <c r="AA231" s="212"/>
      <c r="AB231" s="212"/>
      <c r="AC231" s="212"/>
      <c r="AD231" s="212"/>
      <c r="AE231" s="212"/>
      <c r="AF231" s="212"/>
      <c r="AG231" s="212" t="s">
        <v>135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29"/>
      <c r="B232" s="230"/>
      <c r="C232" s="265" t="s">
        <v>169</v>
      </c>
      <c r="D232" s="233"/>
      <c r="E232" s="234"/>
      <c r="F232" s="232"/>
      <c r="G232" s="232"/>
      <c r="H232" s="232"/>
      <c r="I232" s="232"/>
      <c r="J232" s="232"/>
      <c r="K232" s="232"/>
      <c r="L232" s="232"/>
      <c r="M232" s="232"/>
      <c r="N232" s="231"/>
      <c r="O232" s="231"/>
      <c r="P232" s="231"/>
      <c r="Q232" s="231"/>
      <c r="R232" s="232"/>
      <c r="S232" s="232"/>
      <c r="T232" s="232"/>
      <c r="U232" s="232"/>
      <c r="V232" s="232"/>
      <c r="W232" s="232"/>
      <c r="X232" s="232"/>
      <c r="Y232" s="232"/>
      <c r="Z232" s="212"/>
      <c r="AA232" s="212"/>
      <c r="AB232" s="212"/>
      <c r="AC232" s="212"/>
      <c r="AD232" s="212"/>
      <c r="AE232" s="212"/>
      <c r="AF232" s="212"/>
      <c r="AG232" s="212" t="s">
        <v>135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29"/>
      <c r="B233" s="230"/>
      <c r="C233" s="265" t="s">
        <v>307</v>
      </c>
      <c r="D233" s="233"/>
      <c r="E233" s="234">
        <v>3</v>
      </c>
      <c r="F233" s="232"/>
      <c r="G233" s="232"/>
      <c r="H233" s="232"/>
      <c r="I233" s="232"/>
      <c r="J233" s="232"/>
      <c r="K233" s="232"/>
      <c r="L233" s="232"/>
      <c r="M233" s="232"/>
      <c r="N233" s="231"/>
      <c r="O233" s="231"/>
      <c r="P233" s="231"/>
      <c r="Q233" s="231"/>
      <c r="R233" s="232"/>
      <c r="S233" s="232"/>
      <c r="T233" s="232"/>
      <c r="U233" s="232"/>
      <c r="V233" s="232"/>
      <c r="W233" s="232"/>
      <c r="X233" s="232"/>
      <c r="Y233" s="232"/>
      <c r="Z233" s="212"/>
      <c r="AA233" s="212"/>
      <c r="AB233" s="212"/>
      <c r="AC233" s="212"/>
      <c r="AD233" s="212"/>
      <c r="AE233" s="212"/>
      <c r="AF233" s="212"/>
      <c r="AG233" s="212" t="s">
        <v>135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ht="22.5" outlineLevel="1" x14ac:dyDescent="0.2">
      <c r="A234" s="245">
        <v>58</v>
      </c>
      <c r="B234" s="246" t="s">
        <v>337</v>
      </c>
      <c r="C234" s="263" t="s">
        <v>338</v>
      </c>
      <c r="D234" s="247" t="s">
        <v>216</v>
      </c>
      <c r="E234" s="248">
        <v>3</v>
      </c>
      <c r="F234" s="249"/>
      <c r="G234" s="250">
        <f>ROUND(E234*F234,2)</f>
        <v>0</v>
      </c>
      <c r="H234" s="249"/>
      <c r="I234" s="250">
        <f>ROUND(E234*H234,2)</f>
        <v>0</v>
      </c>
      <c r="J234" s="249"/>
      <c r="K234" s="250">
        <f>ROUND(E234*J234,2)</f>
        <v>0</v>
      </c>
      <c r="L234" s="250">
        <v>21</v>
      </c>
      <c r="M234" s="250">
        <f>G234*(1+L234/100)</f>
        <v>0</v>
      </c>
      <c r="N234" s="248">
        <v>7.2999999999999995E-2</v>
      </c>
      <c r="O234" s="248">
        <f>ROUND(E234*N234,2)</f>
        <v>0.22</v>
      </c>
      <c r="P234" s="248">
        <v>0</v>
      </c>
      <c r="Q234" s="248">
        <f>ROUND(E234*P234,2)</f>
        <v>0</v>
      </c>
      <c r="R234" s="250" t="s">
        <v>224</v>
      </c>
      <c r="S234" s="250" t="s">
        <v>128</v>
      </c>
      <c r="T234" s="251" t="s">
        <v>128</v>
      </c>
      <c r="U234" s="232">
        <v>0</v>
      </c>
      <c r="V234" s="232">
        <f>ROUND(E234*U234,2)</f>
        <v>0</v>
      </c>
      <c r="W234" s="232"/>
      <c r="X234" s="232" t="s">
        <v>226</v>
      </c>
      <c r="Y234" s="232" t="s">
        <v>130</v>
      </c>
      <c r="Z234" s="212"/>
      <c r="AA234" s="212"/>
      <c r="AB234" s="212"/>
      <c r="AC234" s="212"/>
      <c r="AD234" s="212"/>
      <c r="AE234" s="212"/>
      <c r="AF234" s="212"/>
      <c r="AG234" s="212" t="s">
        <v>227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2" x14ac:dyDescent="0.2">
      <c r="A235" s="229"/>
      <c r="B235" s="230"/>
      <c r="C235" s="265" t="s">
        <v>168</v>
      </c>
      <c r="D235" s="233"/>
      <c r="E235" s="234"/>
      <c r="F235" s="232"/>
      <c r="G235" s="232"/>
      <c r="H235" s="232"/>
      <c r="I235" s="232"/>
      <c r="J235" s="232"/>
      <c r="K235" s="232"/>
      <c r="L235" s="232"/>
      <c r="M235" s="232"/>
      <c r="N235" s="231"/>
      <c r="O235" s="231"/>
      <c r="P235" s="231"/>
      <c r="Q235" s="231"/>
      <c r="R235" s="232"/>
      <c r="S235" s="232"/>
      <c r="T235" s="232"/>
      <c r="U235" s="232"/>
      <c r="V235" s="232"/>
      <c r="W235" s="232"/>
      <c r="X235" s="232"/>
      <c r="Y235" s="232"/>
      <c r="Z235" s="212"/>
      <c r="AA235" s="212"/>
      <c r="AB235" s="212"/>
      <c r="AC235" s="212"/>
      <c r="AD235" s="212"/>
      <c r="AE235" s="212"/>
      <c r="AF235" s="212"/>
      <c r="AG235" s="212" t="s">
        <v>135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29"/>
      <c r="B236" s="230"/>
      <c r="C236" s="265" t="s">
        <v>169</v>
      </c>
      <c r="D236" s="233"/>
      <c r="E236" s="234"/>
      <c r="F236" s="232"/>
      <c r="G236" s="232"/>
      <c r="H236" s="232"/>
      <c r="I236" s="232"/>
      <c r="J236" s="232"/>
      <c r="K236" s="232"/>
      <c r="L236" s="232"/>
      <c r="M236" s="232"/>
      <c r="N236" s="231"/>
      <c r="O236" s="231"/>
      <c r="P236" s="231"/>
      <c r="Q236" s="231"/>
      <c r="R236" s="232"/>
      <c r="S236" s="232"/>
      <c r="T236" s="232"/>
      <c r="U236" s="232"/>
      <c r="V236" s="232"/>
      <c r="W236" s="232"/>
      <c r="X236" s="232"/>
      <c r="Y236" s="232"/>
      <c r="Z236" s="212"/>
      <c r="AA236" s="212"/>
      <c r="AB236" s="212"/>
      <c r="AC236" s="212"/>
      <c r="AD236" s="212"/>
      <c r="AE236" s="212"/>
      <c r="AF236" s="212"/>
      <c r="AG236" s="212" t="s">
        <v>135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29"/>
      <c r="B237" s="230"/>
      <c r="C237" s="265" t="s">
        <v>307</v>
      </c>
      <c r="D237" s="233"/>
      <c r="E237" s="234">
        <v>3</v>
      </c>
      <c r="F237" s="232"/>
      <c r="G237" s="232"/>
      <c r="H237" s="232"/>
      <c r="I237" s="232"/>
      <c r="J237" s="232"/>
      <c r="K237" s="232"/>
      <c r="L237" s="232"/>
      <c r="M237" s="232"/>
      <c r="N237" s="231"/>
      <c r="O237" s="231"/>
      <c r="P237" s="231"/>
      <c r="Q237" s="231"/>
      <c r="R237" s="232"/>
      <c r="S237" s="232"/>
      <c r="T237" s="232"/>
      <c r="U237" s="232"/>
      <c r="V237" s="232"/>
      <c r="W237" s="232"/>
      <c r="X237" s="232"/>
      <c r="Y237" s="232"/>
      <c r="Z237" s="212"/>
      <c r="AA237" s="212"/>
      <c r="AB237" s="212"/>
      <c r="AC237" s="212"/>
      <c r="AD237" s="212"/>
      <c r="AE237" s="212"/>
      <c r="AF237" s="212"/>
      <c r="AG237" s="212" t="s">
        <v>135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45">
        <v>59</v>
      </c>
      <c r="B238" s="246" t="s">
        <v>339</v>
      </c>
      <c r="C238" s="263" t="s">
        <v>340</v>
      </c>
      <c r="D238" s="247" t="s">
        <v>216</v>
      </c>
      <c r="E238" s="248">
        <v>3</v>
      </c>
      <c r="F238" s="249"/>
      <c r="G238" s="250">
        <f>ROUND(E238*F238,2)</f>
        <v>0</v>
      </c>
      <c r="H238" s="249"/>
      <c r="I238" s="250">
        <f>ROUND(E238*H238,2)</f>
        <v>0</v>
      </c>
      <c r="J238" s="249"/>
      <c r="K238" s="250">
        <f>ROUND(E238*J238,2)</f>
        <v>0</v>
      </c>
      <c r="L238" s="250">
        <v>21</v>
      </c>
      <c r="M238" s="250">
        <f>G238*(1+L238/100)</f>
        <v>0</v>
      </c>
      <c r="N238" s="248">
        <v>0.03</v>
      </c>
      <c r="O238" s="248">
        <f>ROUND(E238*N238,2)</f>
        <v>0.09</v>
      </c>
      <c r="P238" s="248">
        <v>0</v>
      </c>
      <c r="Q238" s="248">
        <f>ROUND(E238*P238,2)</f>
        <v>0</v>
      </c>
      <c r="R238" s="250" t="s">
        <v>224</v>
      </c>
      <c r="S238" s="250" t="s">
        <v>128</v>
      </c>
      <c r="T238" s="251" t="s">
        <v>128</v>
      </c>
      <c r="U238" s="232">
        <v>0</v>
      </c>
      <c r="V238" s="232">
        <f>ROUND(E238*U238,2)</f>
        <v>0</v>
      </c>
      <c r="W238" s="232"/>
      <c r="X238" s="232" t="s">
        <v>226</v>
      </c>
      <c r="Y238" s="232" t="s">
        <v>130</v>
      </c>
      <c r="Z238" s="212"/>
      <c r="AA238" s="212"/>
      <c r="AB238" s="212"/>
      <c r="AC238" s="212"/>
      <c r="AD238" s="212"/>
      <c r="AE238" s="212"/>
      <c r="AF238" s="212"/>
      <c r="AG238" s="212" t="s">
        <v>227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2" x14ac:dyDescent="0.2">
      <c r="A239" s="229"/>
      <c r="B239" s="230"/>
      <c r="C239" s="265" t="s">
        <v>168</v>
      </c>
      <c r="D239" s="233"/>
      <c r="E239" s="234"/>
      <c r="F239" s="232"/>
      <c r="G239" s="232"/>
      <c r="H239" s="232"/>
      <c r="I239" s="232"/>
      <c r="J239" s="232"/>
      <c r="K239" s="232"/>
      <c r="L239" s="232"/>
      <c r="M239" s="232"/>
      <c r="N239" s="231"/>
      <c r="O239" s="231"/>
      <c r="P239" s="231"/>
      <c r="Q239" s="231"/>
      <c r="R239" s="232"/>
      <c r="S239" s="232"/>
      <c r="T239" s="232"/>
      <c r="U239" s="232"/>
      <c r="V239" s="232"/>
      <c r="W239" s="232"/>
      <c r="X239" s="232"/>
      <c r="Y239" s="232"/>
      <c r="Z239" s="212"/>
      <c r="AA239" s="212"/>
      <c r="AB239" s="212"/>
      <c r="AC239" s="212"/>
      <c r="AD239" s="212"/>
      <c r="AE239" s="212"/>
      <c r="AF239" s="212"/>
      <c r="AG239" s="212" t="s">
        <v>135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">
      <c r="A240" s="229"/>
      <c r="B240" s="230"/>
      <c r="C240" s="265" t="s">
        <v>169</v>
      </c>
      <c r="D240" s="233"/>
      <c r="E240" s="234"/>
      <c r="F240" s="232"/>
      <c r="G240" s="232"/>
      <c r="H240" s="232"/>
      <c r="I240" s="232"/>
      <c r="J240" s="232"/>
      <c r="K240" s="232"/>
      <c r="L240" s="232"/>
      <c r="M240" s="232"/>
      <c r="N240" s="231"/>
      <c r="O240" s="231"/>
      <c r="P240" s="231"/>
      <c r="Q240" s="231"/>
      <c r="R240" s="232"/>
      <c r="S240" s="232"/>
      <c r="T240" s="232"/>
      <c r="U240" s="232"/>
      <c r="V240" s="232"/>
      <c r="W240" s="232"/>
      <c r="X240" s="232"/>
      <c r="Y240" s="232"/>
      <c r="Z240" s="212"/>
      <c r="AA240" s="212"/>
      <c r="AB240" s="212"/>
      <c r="AC240" s="212"/>
      <c r="AD240" s="212"/>
      <c r="AE240" s="212"/>
      <c r="AF240" s="212"/>
      <c r="AG240" s="212" t="s">
        <v>135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29"/>
      <c r="B241" s="230"/>
      <c r="C241" s="265" t="s">
        <v>307</v>
      </c>
      <c r="D241" s="233"/>
      <c r="E241" s="234">
        <v>3</v>
      </c>
      <c r="F241" s="232"/>
      <c r="G241" s="232"/>
      <c r="H241" s="232"/>
      <c r="I241" s="232"/>
      <c r="J241" s="232"/>
      <c r="K241" s="232"/>
      <c r="L241" s="232"/>
      <c r="M241" s="232"/>
      <c r="N241" s="231"/>
      <c r="O241" s="231"/>
      <c r="P241" s="231"/>
      <c r="Q241" s="231"/>
      <c r="R241" s="232"/>
      <c r="S241" s="232"/>
      <c r="T241" s="232"/>
      <c r="U241" s="232"/>
      <c r="V241" s="232"/>
      <c r="W241" s="232"/>
      <c r="X241" s="232"/>
      <c r="Y241" s="232"/>
      <c r="Z241" s="212"/>
      <c r="AA241" s="212"/>
      <c r="AB241" s="212"/>
      <c r="AC241" s="212"/>
      <c r="AD241" s="212"/>
      <c r="AE241" s="212"/>
      <c r="AF241" s="212"/>
      <c r="AG241" s="212" t="s">
        <v>135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45">
        <v>60</v>
      </c>
      <c r="B242" s="246" t="s">
        <v>341</v>
      </c>
      <c r="C242" s="263" t="s">
        <v>342</v>
      </c>
      <c r="D242" s="247" t="s">
        <v>216</v>
      </c>
      <c r="E242" s="248">
        <v>3</v>
      </c>
      <c r="F242" s="249"/>
      <c r="G242" s="250">
        <f>ROUND(E242*F242,2)</f>
        <v>0</v>
      </c>
      <c r="H242" s="249"/>
      <c r="I242" s="250">
        <f>ROUND(E242*H242,2)</f>
        <v>0</v>
      </c>
      <c r="J242" s="249"/>
      <c r="K242" s="250">
        <f>ROUND(E242*J242,2)</f>
        <v>0</v>
      </c>
      <c r="L242" s="250">
        <v>21</v>
      </c>
      <c r="M242" s="250">
        <f>G242*(1+L242/100)</f>
        <v>0</v>
      </c>
      <c r="N242" s="248">
        <v>0.112</v>
      </c>
      <c r="O242" s="248">
        <f>ROUND(E242*N242,2)</f>
        <v>0.34</v>
      </c>
      <c r="P242" s="248">
        <v>0</v>
      </c>
      <c r="Q242" s="248">
        <f>ROUND(E242*P242,2)</f>
        <v>0</v>
      </c>
      <c r="R242" s="250" t="s">
        <v>224</v>
      </c>
      <c r="S242" s="250" t="s">
        <v>128</v>
      </c>
      <c r="T242" s="251" t="s">
        <v>128</v>
      </c>
      <c r="U242" s="232">
        <v>0</v>
      </c>
      <c r="V242" s="232">
        <f>ROUND(E242*U242,2)</f>
        <v>0</v>
      </c>
      <c r="W242" s="232"/>
      <c r="X242" s="232" t="s">
        <v>226</v>
      </c>
      <c r="Y242" s="232" t="s">
        <v>130</v>
      </c>
      <c r="Z242" s="212"/>
      <c r="AA242" s="212"/>
      <c r="AB242" s="212"/>
      <c r="AC242" s="212"/>
      <c r="AD242" s="212"/>
      <c r="AE242" s="212"/>
      <c r="AF242" s="212"/>
      <c r="AG242" s="212" t="s">
        <v>227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2" x14ac:dyDescent="0.2">
      <c r="A243" s="229"/>
      <c r="B243" s="230"/>
      <c r="C243" s="265" t="s">
        <v>168</v>
      </c>
      <c r="D243" s="233"/>
      <c r="E243" s="234"/>
      <c r="F243" s="232"/>
      <c r="G243" s="232"/>
      <c r="H243" s="232"/>
      <c r="I243" s="232"/>
      <c r="J243" s="232"/>
      <c r="K243" s="232"/>
      <c r="L243" s="232"/>
      <c r="M243" s="232"/>
      <c r="N243" s="231"/>
      <c r="O243" s="231"/>
      <c r="P243" s="231"/>
      <c r="Q243" s="231"/>
      <c r="R243" s="232"/>
      <c r="S243" s="232"/>
      <c r="T243" s="232"/>
      <c r="U243" s="232"/>
      <c r="V243" s="232"/>
      <c r="W243" s="232"/>
      <c r="X243" s="232"/>
      <c r="Y243" s="232"/>
      <c r="Z243" s="212"/>
      <c r="AA243" s="212"/>
      <c r="AB243" s="212"/>
      <c r="AC243" s="212"/>
      <c r="AD243" s="212"/>
      <c r="AE243" s="212"/>
      <c r="AF243" s="212"/>
      <c r="AG243" s="212" t="s">
        <v>135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29"/>
      <c r="B244" s="230"/>
      <c r="C244" s="265" t="s">
        <v>169</v>
      </c>
      <c r="D244" s="233"/>
      <c r="E244" s="234"/>
      <c r="F244" s="232"/>
      <c r="G244" s="232"/>
      <c r="H244" s="232"/>
      <c r="I244" s="232"/>
      <c r="J244" s="232"/>
      <c r="K244" s="232"/>
      <c r="L244" s="232"/>
      <c r="M244" s="232"/>
      <c r="N244" s="231"/>
      <c r="O244" s="231"/>
      <c r="P244" s="231"/>
      <c r="Q244" s="231"/>
      <c r="R244" s="232"/>
      <c r="S244" s="232"/>
      <c r="T244" s="232"/>
      <c r="U244" s="232"/>
      <c r="V244" s="232"/>
      <c r="W244" s="232"/>
      <c r="X244" s="232"/>
      <c r="Y244" s="232"/>
      <c r="Z244" s="212"/>
      <c r="AA244" s="212"/>
      <c r="AB244" s="212"/>
      <c r="AC244" s="212"/>
      <c r="AD244" s="212"/>
      <c r="AE244" s="212"/>
      <c r="AF244" s="212"/>
      <c r="AG244" s="212" t="s">
        <v>135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">
      <c r="A245" s="229"/>
      <c r="B245" s="230"/>
      <c r="C245" s="265" t="s">
        <v>307</v>
      </c>
      <c r="D245" s="233"/>
      <c r="E245" s="234">
        <v>3</v>
      </c>
      <c r="F245" s="232"/>
      <c r="G245" s="232"/>
      <c r="H245" s="232"/>
      <c r="I245" s="232"/>
      <c r="J245" s="232"/>
      <c r="K245" s="232"/>
      <c r="L245" s="232"/>
      <c r="M245" s="232"/>
      <c r="N245" s="231"/>
      <c r="O245" s="231"/>
      <c r="P245" s="231"/>
      <c r="Q245" s="231"/>
      <c r="R245" s="232"/>
      <c r="S245" s="232"/>
      <c r="T245" s="232"/>
      <c r="U245" s="232"/>
      <c r="V245" s="232"/>
      <c r="W245" s="232"/>
      <c r="X245" s="232"/>
      <c r="Y245" s="232"/>
      <c r="Z245" s="212"/>
      <c r="AA245" s="212"/>
      <c r="AB245" s="212"/>
      <c r="AC245" s="212"/>
      <c r="AD245" s="212"/>
      <c r="AE245" s="212"/>
      <c r="AF245" s="212"/>
      <c r="AG245" s="212" t="s">
        <v>135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45">
        <v>61</v>
      </c>
      <c r="B246" s="246" t="s">
        <v>343</v>
      </c>
      <c r="C246" s="263" t="s">
        <v>344</v>
      </c>
      <c r="D246" s="247" t="s">
        <v>216</v>
      </c>
      <c r="E246" s="248">
        <v>3</v>
      </c>
      <c r="F246" s="249"/>
      <c r="G246" s="250">
        <f>ROUND(E246*F246,2)</f>
        <v>0</v>
      </c>
      <c r="H246" s="249"/>
      <c r="I246" s="250">
        <f>ROUND(E246*H246,2)</f>
        <v>0</v>
      </c>
      <c r="J246" s="249"/>
      <c r="K246" s="250">
        <f>ROUND(E246*J246,2)</f>
        <v>0</v>
      </c>
      <c r="L246" s="250">
        <v>21</v>
      </c>
      <c r="M246" s="250">
        <f>G246*(1+L246/100)</f>
        <v>0</v>
      </c>
      <c r="N246" s="248">
        <v>0.505</v>
      </c>
      <c r="O246" s="248">
        <f>ROUND(E246*N246,2)</f>
        <v>1.52</v>
      </c>
      <c r="P246" s="248">
        <v>0</v>
      </c>
      <c r="Q246" s="248">
        <f>ROUND(E246*P246,2)</f>
        <v>0</v>
      </c>
      <c r="R246" s="250" t="s">
        <v>224</v>
      </c>
      <c r="S246" s="250" t="s">
        <v>128</v>
      </c>
      <c r="T246" s="251" t="s">
        <v>128</v>
      </c>
      <c r="U246" s="232">
        <v>0</v>
      </c>
      <c r="V246" s="232">
        <f>ROUND(E246*U246,2)</f>
        <v>0</v>
      </c>
      <c r="W246" s="232"/>
      <c r="X246" s="232" t="s">
        <v>226</v>
      </c>
      <c r="Y246" s="232" t="s">
        <v>130</v>
      </c>
      <c r="Z246" s="212"/>
      <c r="AA246" s="212"/>
      <c r="AB246" s="212"/>
      <c r="AC246" s="212"/>
      <c r="AD246" s="212"/>
      <c r="AE246" s="212"/>
      <c r="AF246" s="212"/>
      <c r="AG246" s="212" t="s">
        <v>227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2" x14ac:dyDescent="0.2">
      <c r="A247" s="229"/>
      <c r="B247" s="230"/>
      <c r="C247" s="265" t="s">
        <v>345</v>
      </c>
      <c r="D247" s="233"/>
      <c r="E247" s="234">
        <v>3</v>
      </c>
      <c r="F247" s="232"/>
      <c r="G247" s="232"/>
      <c r="H247" s="232"/>
      <c r="I247" s="232"/>
      <c r="J247" s="232"/>
      <c r="K247" s="232"/>
      <c r="L247" s="232"/>
      <c r="M247" s="232"/>
      <c r="N247" s="231"/>
      <c r="O247" s="231"/>
      <c r="P247" s="231"/>
      <c r="Q247" s="231"/>
      <c r="R247" s="232"/>
      <c r="S247" s="232"/>
      <c r="T247" s="232"/>
      <c r="U247" s="232"/>
      <c r="V247" s="232"/>
      <c r="W247" s="232"/>
      <c r="X247" s="232"/>
      <c r="Y247" s="232"/>
      <c r="Z247" s="212"/>
      <c r="AA247" s="212"/>
      <c r="AB247" s="212"/>
      <c r="AC247" s="212"/>
      <c r="AD247" s="212"/>
      <c r="AE247" s="212"/>
      <c r="AF247" s="212"/>
      <c r="AG247" s="212" t="s">
        <v>135</v>
      </c>
      <c r="AH247" s="212">
        <v>5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45">
        <v>62</v>
      </c>
      <c r="B248" s="246" t="s">
        <v>346</v>
      </c>
      <c r="C248" s="263" t="s">
        <v>347</v>
      </c>
      <c r="D248" s="247" t="s">
        <v>216</v>
      </c>
      <c r="E248" s="248">
        <v>3</v>
      </c>
      <c r="F248" s="249"/>
      <c r="G248" s="250">
        <f>ROUND(E248*F248,2)</f>
        <v>0</v>
      </c>
      <c r="H248" s="249"/>
      <c r="I248" s="250">
        <f>ROUND(E248*H248,2)</f>
        <v>0</v>
      </c>
      <c r="J248" s="249"/>
      <c r="K248" s="250">
        <f>ROUND(E248*J248,2)</f>
        <v>0</v>
      </c>
      <c r="L248" s="250">
        <v>21</v>
      </c>
      <c r="M248" s="250">
        <f>G248*(1+L248/100)</f>
        <v>0</v>
      </c>
      <c r="N248" s="248">
        <v>0.43</v>
      </c>
      <c r="O248" s="248">
        <f>ROUND(E248*N248,2)</f>
        <v>1.29</v>
      </c>
      <c r="P248" s="248">
        <v>0</v>
      </c>
      <c r="Q248" s="248">
        <f>ROUND(E248*P248,2)</f>
        <v>0</v>
      </c>
      <c r="R248" s="250" t="s">
        <v>224</v>
      </c>
      <c r="S248" s="250" t="s">
        <v>128</v>
      </c>
      <c r="T248" s="251" t="s">
        <v>128</v>
      </c>
      <c r="U248" s="232">
        <v>0</v>
      </c>
      <c r="V248" s="232">
        <f>ROUND(E248*U248,2)</f>
        <v>0</v>
      </c>
      <c r="W248" s="232"/>
      <c r="X248" s="232" t="s">
        <v>226</v>
      </c>
      <c r="Y248" s="232" t="s">
        <v>130</v>
      </c>
      <c r="Z248" s="212"/>
      <c r="AA248" s="212"/>
      <c r="AB248" s="212"/>
      <c r="AC248" s="212"/>
      <c r="AD248" s="212"/>
      <c r="AE248" s="212"/>
      <c r="AF248" s="212"/>
      <c r="AG248" s="212" t="s">
        <v>227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2">
      <c r="A249" s="229"/>
      <c r="B249" s="230"/>
      <c r="C249" s="265" t="s">
        <v>348</v>
      </c>
      <c r="D249" s="233"/>
      <c r="E249" s="234">
        <v>3</v>
      </c>
      <c r="F249" s="232"/>
      <c r="G249" s="232"/>
      <c r="H249" s="232"/>
      <c r="I249" s="232"/>
      <c r="J249" s="232"/>
      <c r="K249" s="232"/>
      <c r="L249" s="232"/>
      <c r="M249" s="232"/>
      <c r="N249" s="231"/>
      <c r="O249" s="231"/>
      <c r="P249" s="231"/>
      <c r="Q249" s="231"/>
      <c r="R249" s="232"/>
      <c r="S249" s="232"/>
      <c r="T249" s="232"/>
      <c r="U249" s="232"/>
      <c r="V249" s="232"/>
      <c r="W249" s="232"/>
      <c r="X249" s="232"/>
      <c r="Y249" s="232"/>
      <c r="Z249" s="212"/>
      <c r="AA249" s="212"/>
      <c r="AB249" s="212"/>
      <c r="AC249" s="212"/>
      <c r="AD249" s="212"/>
      <c r="AE249" s="212"/>
      <c r="AF249" s="212"/>
      <c r="AG249" s="212" t="s">
        <v>135</v>
      </c>
      <c r="AH249" s="212">
        <v>5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45">
        <v>63</v>
      </c>
      <c r="B250" s="246" t="s">
        <v>349</v>
      </c>
      <c r="C250" s="263" t="s">
        <v>350</v>
      </c>
      <c r="D250" s="247" t="s">
        <v>216</v>
      </c>
      <c r="E250" s="248">
        <v>3</v>
      </c>
      <c r="F250" s="249"/>
      <c r="G250" s="250">
        <f>ROUND(E250*F250,2)</f>
        <v>0</v>
      </c>
      <c r="H250" s="249"/>
      <c r="I250" s="250">
        <f>ROUND(E250*H250,2)</f>
        <v>0</v>
      </c>
      <c r="J250" s="249"/>
      <c r="K250" s="250">
        <f>ROUND(E250*J250,2)</f>
        <v>0</v>
      </c>
      <c r="L250" s="250">
        <v>21</v>
      </c>
      <c r="M250" s="250">
        <f>G250*(1+L250/100)</f>
        <v>0</v>
      </c>
      <c r="N250" s="248">
        <v>0.86</v>
      </c>
      <c r="O250" s="248">
        <f>ROUND(E250*N250,2)</f>
        <v>2.58</v>
      </c>
      <c r="P250" s="248">
        <v>0</v>
      </c>
      <c r="Q250" s="248">
        <f>ROUND(E250*P250,2)</f>
        <v>0</v>
      </c>
      <c r="R250" s="250" t="s">
        <v>224</v>
      </c>
      <c r="S250" s="250" t="s">
        <v>128</v>
      </c>
      <c r="T250" s="251" t="s">
        <v>128</v>
      </c>
      <c r="U250" s="232">
        <v>0</v>
      </c>
      <c r="V250" s="232">
        <f>ROUND(E250*U250,2)</f>
        <v>0</v>
      </c>
      <c r="W250" s="232"/>
      <c r="X250" s="232" t="s">
        <v>226</v>
      </c>
      <c r="Y250" s="232" t="s">
        <v>130</v>
      </c>
      <c r="Z250" s="212"/>
      <c r="AA250" s="212"/>
      <c r="AB250" s="212"/>
      <c r="AC250" s="212"/>
      <c r="AD250" s="212"/>
      <c r="AE250" s="212"/>
      <c r="AF250" s="212"/>
      <c r="AG250" s="212" t="s">
        <v>227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2" x14ac:dyDescent="0.2">
      <c r="A251" s="229"/>
      <c r="B251" s="230"/>
      <c r="C251" s="265" t="s">
        <v>351</v>
      </c>
      <c r="D251" s="233"/>
      <c r="E251" s="234">
        <v>3</v>
      </c>
      <c r="F251" s="232"/>
      <c r="G251" s="232"/>
      <c r="H251" s="232"/>
      <c r="I251" s="232"/>
      <c r="J251" s="232"/>
      <c r="K251" s="232"/>
      <c r="L251" s="232"/>
      <c r="M251" s="232"/>
      <c r="N251" s="231"/>
      <c r="O251" s="231"/>
      <c r="P251" s="231"/>
      <c r="Q251" s="231"/>
      <c r="R251" s="232"/>
      <c r="S251" s="232"/>
      <c r="T251" s="232"/>
      <c r="U251" s="232"/>
      <c r="V251" s="232"/>
      <c r="W251" s="232"/>
      <c r="X251" s="232"/>
      <c r="Y251" s="232"/>
      <c r="Z251" s="212"/>
      <c r="AA251" s="212"/>
      <c r="AB251" s="212"/>
      <c r="AC251" s="212"/>
      <c r="AD251" s="212"/>
      <c r="AE251" s="212"/>
      <c r="AF251" s="212"/>
      <c r="AG251" s="212" t="s">
        <v>135</v>
      </c>
      <c r="AH251" s="212">
        <v>5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45">
        <v>64</v>
      </c>
      <c r="B252" s="246" t="s">
        <v>352</v>
      </c>
      <c r="C252" s="263" t="s">
        <v>353</v>
      </c>
      <c r="D252" s="247" t="s">
        <v>216</v>
      </c>
      <c r="E252" s="248">
        <v>9</v>
      </c>
      <c r="F252" s="249"/>
      <c r="G252" s="250">
        <f>ROUND(E252*F252,2)</f>
        <v>0</v>
      </c>
      <c r="H252" s="249"/>
      <c r="I252" s="250">
        <f>ROUND(E252*H252,2)</f>
        <v>0</v>
      </c>
      <c r="J252" s="249"/>
      <c r="K252" s="250">
        <f>ROUND(E252*J252,2)</f>
        <v>0</v>
      </c>
      <c r="L252" s="250">
        <v>21</v>
      </c>
      <c r="M252" s="250">
        <f>G252*(1+L252/100)</f>
        <v>0</v>
      </c>
      <c r="N252" s="248">
        <v>5.3999999999999999E-2</v>
      </c>
      <c r="O252" s="248">
        <f>ROUND(E252*N252,2)</f>
        <v>0.49</v>
      </c>
      <c r="P252" s="248">
        <v>0</v>
      </c>
      <c r="Q252" s="248">
        <f>ROUND(E252*P252,2)</f>
        <v>0</v>
      </c>
      <c r="R252" s="250" t="s">
        <v>224</v>
      </c>
      <c r="S252" s="250" t="s">
        <v>128</v>
      </c>
      <c r="T252" s="251" t="s">
        <v>128</v>
      </c>
      <c r="U252" s="232">
        <v>0</v>
      </c>
      <c r="V252" s="232">
        <f>ROUND(E252*U252,2)</f>
        <v>0</v>
      </c>
      <c r="W252" s="232"/>
      <c r="X252" s="232" t="s">
        <v>226</v>
      </c>
      <c r="Y252" s="232" t="s">
        <v>130</v>
      </c>
      <c r="Z252" s="212"/>
      <c r="AA252" s="212"/>
      <c r="AB252" s="212"/>
      <c r="AC252" s="212"/>
      <c r="AD252" s="212"/>
      <c r="AE252" s="212"/>
      <c r="AF252" s="212"/>
      <c r="AG252" s="212" t="s">
        <v>227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29"/>
      <c r="B253" s="230"/>
      <c r="C253" s="265" t="s">
        <v>354</v>
      </c>
      <c r="D253" s="233"/>
      <c r="E253" s="234">
        <v>9</v>
      </c>
      <c r="F253" s="232"/>
      <c r="G253" s="232"/>
      <c r="H253" s="232"/>
      <c r="I253" s="232"/>
      <c r="J253" s="232"/>
      <c r="K253" s="232"/>
      <c r="L253" s="232"/>
      <c r="M253" s="232"/>
      <c r="N253" s="231"/>
      <c r="O253" s="231"/>
      <c r="P253" s="231"/>
      <c r="Q253" s="231"/>
      <c r="R253" s="232"/>
      <c r="S253" s="232"/>
      <c r="T253" s="232"/>
      <c r="U253" s="232"/>
      <c r="V253" s="232"/>
      <c r="W253" s="232"/>
      <c r="X253" s="232"/>
      <c r="Y253" s="232"/>
      <c r="Z253" s="212"/>
      <c r="AA253" s="212"/>
      <c r="AB253" s="212"/>
      <c r="AC253" s="212"/>
      <c r="AD253" s="212"/>
      <c r="AE253" s="212"/>
      <c r="AF253" s="212"/>
      <c r="AG253" s="212" t="s">
        <v>135</v>
      </c>
      <c r="AH253" s="212">
        <v>5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45">
        <v>65</v>
      </c>
      <c r="B254" s="246" t="s">
        <v>355</v>
      </c>
      <c r="C254" s="263" t="s">
        <v>356</v>
      </c>
      <c r="D254" s="247" t="s">
        <v>216</v>
      </c>
      <c r="E254" s="248">
        <v>3</v>
      </c>
      <c r="F254" s="249"/>
      <c r="G254" s="250">
        <f>ROUND(E254*F254,2)</f>
        <v>0</v>
      </c>
      <c r="H254" s="249"/>
      <c r="I254" s="250">
        <f>ROUND(E254*H254,2)</f>
        <v>0</v>
      </c>
      <c r="J254" s="249"/>
      <c r="K254" s="250">
        <f>ROUND(E254*J254,2)</f>
        <v>0</v>
      </c>
      <c r="L254" s="250">
        <v>21</v>
      </c>
      <c r="M254" s="250">
        <f>G254*(1+L254/100)</f>
        <v>0</v>
      </c>
      <c r="N254" s="248">
        <v>1.87</v>
      </c>
      <c r="O254" s="248">
        <f>ROUND(E254*N254,2)</f>
        <v>5.61</v>
      </c>
      <c r="P254" s="248">
        <v>0</v>
      </c>
      <c r="Q254" s="248">
        <f>ROUND(E254*P254,2)</f>
        <v>0</v>
      </c>
      <c r="R254" s="250" t="s">
        <v>224</v>
      </c>
      <c r="S254" s="250" t="s">
        <v>128</v>
      </c>
      <c r="T254" s="251" t="s">
        <v>128</v>
      </c>
      <c r="U254" s="232">
        <v>0</v>
      </c>
      <c r="V254" s="232">
        <f>ROUND(E254*U254,2)</f>
        <v>0</v>
      </c>
      <c r="W254" s="232"/>
      <c r="X254" s="232" t="s">
        <v>226</v>
      </c>
      <c r="Y254" s="232" t="s">
        <v>130</v>
      </c>
      <c r="Z254" s="212"/>
      <c r="AA254" s="212"/>
      <c r="AB254" s="212"/>
      <c r="AC254" s="212"/>
      <c r="AD254" s="212"/>
      <c r="AE254" s="212"/>
      <c r="AF254" s="212"/>
      <c r="AG254" s="212" t="s">
        <v>227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2" x14ac:dyDescent="0.2">
      <c r="A255" s="229"/>
      <c r="B255" s="230"/>
      <c r="C255" s="265" t="s">
        <v>357</v>
      </c>
      <c r="D255" s="233"/>
      <c r="E255" s="234">
        <v>3</v>
      </c>
      <c r="F255" s="232"/>
      <c r="G255" s="232"/>
      <c r="H255" s="232"/>
      <c r="I255" s="232"/>
      <c r="J255" s="232"/>
      <c r="K255" s="232"/>
      <c r="L255" s="232"/>
      <c r="M255" s="232"/>
      <c r="N255" s="231"/>
      <c r="O255" s="231"/>
      <c r="P255" s="231"/>
      <c r="Q255" s="231"/>
      <c r="R255" s="232"/>
      <c r="S255" s="232"/>
      <c r="T255" s="232"/>
      <c r="U255" s="232"/>
      <c r="V255" s="232"/>
      <c r="W255" s="232"/>
      <c r="X255" s="232"/>
      <c r="Y255" s="232"/>
      <c r="Z255" s="212"/>
      <c r="AA255" s="212"/>
      <c r="AB255" s="212"/>
      <c r="AC255" s="212"/>
      <c r="AD255" s="212"/>
      <c r="AE255" s="212"/>
      <c r="AF255" s="212"/>
      <c r="AG255" s="212" t="s">
        <v>135</v>
      </c>
      <c r="AH255" s="212">
        <v>5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45">
        <v>66</v>
      </c>
      <c r="B256" s="246" t="s">
        <v>358</v>
      </c>
      <c r="C256" s="263" t="s">
        <v>359</v>
      </c>
      <c r="D256" s="247" t="s">
        <v>216</v>
      </c>
      <c r="E256" s="248">
        <v>21</v>
      </c>
      <c r="F256" s="249"/>
      <c r="G256" s="250">
        <f>ROUND(E256*F256,2)</f>
        <v>0</v>
      </c>
      <c r="H256" s="249"/>
      <c r="I256" s="250">
        <f>ROUND(E256*H256,2)</f>
        <v>0</v>
      </c>
      <c r="J256" s="249"/>
      <c r="K256" s="250">
        <f>ROUND(E256*J256,2)</f>
        <v>0</v>
      </c>
      <c r="L256" s="250">
        <v>21</v>
      </c>
      <c r="M256" s="250">
        <f>G256*(1+L256/100)</f>
        <v>0</v>
      </c>
      <c r="N256" s="248">
        <v>2E-3</v>
      </c>
      <c r="O256" s="248">
        <f>ROUND(E256*N256,2)</f>
        <v>0.04</v>
      </c>
      <c r="P256" s="248">
        <v>0</v>
      </c>
      <c r="Q256" s="248">
        <f>ROUND(E256*P256,2)</f>
        <v>0</v>
      </c>
      <c r="R256" s="250" t="s">
        <v>224</v>
      </c>
      <c r="S256" s="250" t="s">
        <v>128</v>
      </c>
      <c r="T256" s="251" t="s">
        <v>128</v>
      </c>
      <c r="U256" s="232">
        <v>0</v>
      </c>
      <c r="V256" s="232">
        <f>ROUND(E256*U256,2)</f>
        <v>0</v>
      </c>
      <c r="W256" s="232"/>
      <c r="X256" s="232" t="s">
        <v>226</v>
      </c>
      <c r="Y256" s="232" t="s">
        <v>130</v>
      </c>
      <c r="Z256" s="212"/>
      <c r="AA256" s="212"/>
      <c r="AB256" s="212"/>
      <c r="AC256" s="212"/>
      <c r="AD256" s="212"/>
      <c r="AE256" s="212"/>
      <c r="AF256" s="212"/>
      <c r="AG256" s="212" t="s">
        <v>227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2" x14ac:dyDescent="0.2">
      <c r="A257" s="229"/>
      <c r="B257" s="230"/>
      <c r="C257" s="265" t="s">
        <v>165</v>
      </c>
      <c r="D257" s="233"/>
      <c r="E257" s="234"/>
      <c r="F257" s="232"/>
      <c r="G257" s="232"/>
      <c r="H257" s="232"/>
      <c r="I257" s="232"/>
      <c r="J257" s="232"/>
      <c r="K257" s="232"/>
      <c r="L257" s="232"/>
      <c r="M257" s="232"/>
      <c r="N257" s="231"/>
      <c r="O257" s="231"/>
      <c r="P257" s="231"/>
      <c r="Q257" s="231"/>
      <c r="R257" s="232"/>
      <c r="S257" s="232"/>
      <c r="T257" s="232"/>
      <c r="U257" s="232"/>
      <c r="V257" s="232"/>
      <c r="W257" s="232"/>
      <c r="X257" s="232"/>
      <c r="Y257" s="232"/>
      <c r="Z257" s="212"/>
      <c r="AA257" s="212"/>
      <c r="AB257" s="212"/>
      <c r="AC257" s="212"/>
      <c r="AD257" s="212"/>
      <c r="AE257" s="212"/>
      <c r="AF257" s="212"/>
      <c r="AG257" s="212" t="s">
        <v>135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2">
      <c r="A258" s="229"/>
      <c r="B258" s="230"/>
      <c r="C258" s="265" t="s">
        <v>166</v>
      </c>
      <c r="D258" s="233"/>
      <c r="E258" s="234"/>
      <c r="F258" s="232"/>
      <c r="G258" s="232"/>
      <c r="H258" s="232"/>
      <c r="I258" s="232"/>
      <c r="J258" s="232"/>
      <c r="K258" s="232"/>
      <c r="L258" s="232"/>
      <c r="M258" s="232"/>
      <c r="N258" s="231"/>
      <c r="O258" s="231"/>
      <c r="P258" s="231"/>
      <c r="Q258" s="231"/>
      <c r="R258" s="232"/>
      <c r="S258" s="232"/>
      <c r="T258" s="232"/>
      <c r="U258" s="232"/>
      <c r="V258" s="232"/>
      <c r="W258" s="232"/>
      <c r="X258" s="232"/>
      <c r="Y258" s="232"/>
      <c r="Z258" s="212"/>
      <c r="AA258" s="212"/>
      <c r="AB258" s="212"/>
      <c r="AC258" s="212"/>
      <c r="AD258" s="212"/>
      <c r="AE258" s="212"/>
      <c r="AF258" s="212"/>
      <c r="AG258" s="212" t="s">
        <v>135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2">
      <c r="A259" s="229"/>
      <c r="B259" s="230"/>
      <c r="C259" s="265" t="s">
        <v>323</v>
      </c>
      <c r="D259" s="233"/>
      <c r="E259" s="234">
        <v>21</v>
      </c>
      <c r="F259" s="232"/>
      <c r="G259" s="232"/>
      <c r="H259" s="232"/>
      <c r="I259" s="232"/>
      <c r="J259" s="232"/>
      <c r="K259" s="232"/>
      <c r="L259" s="232"/>
      <c r="M259" s="232"/>
      <c r="N259" s="231"/>
      <c r="O259" s="231"/>
      <c r="P259" s="231"/>
      <c r="Q259" s="231"/>
      <c r="R259" s="232"/>
      <c r="S259" s="232"/>
      <c r="T259" s="232"/>
      <c r="U259" s="232"/>
      <c r="V259" s="232"/>
      <c r="W259" s="232"/>
      <c r="X259" s="232"/>
      <c r="Y259" s="232"/>
      <c r="Z259" s="212"/>
      <c r="AA259" s="212"/>
      <c r="AB259" s="212"/>
      <c r="AC259" s="212"/>
      <c r="AD259" s="212"/>
      <c r="AE259" s="212"/>
      <c r="AF259" s="212"/>
      <c r="AG259" s="212" t="s">
        <v>135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x14ac:dyDescent="0.2">
      <c r="A260" s="238" t="s">
        <v>123</v>
      </c>
      <c r="B260" s="239" t="s">
        <v>80</v>
      </c>
      <c r="C260" s="262" t="s">
        <v>81</v>
      </c>
      <c r="D260" s="240"/>
      <c r="E260" s="241"/>
      <c r="F260" s="242"/>
      <c r="G260" s="242">
        <f>SUMIF(AG261:AG267,"&lt;&gt;NOR",G261:G267)</f>
        <v>0</v>
      </c>
      <c r="H260" s="242"/>
      <c r="I260" s="242">
        <f>SUM(I261:I267)</f>
        <v>0</v>
      </c>
      <c r="J260" s="242"/>
      <c r="K260" s="242">
        <f>SUM(K261:K267)</f>
        <v>0</v>
      </c>
      <c r="L260" s="242"/>
      <c r="M260" s="242">
        <f>SUM(M261:M267)</f>
        <v>0</v>
      </c>
      <c r="N260" s="241"/>
      <c r="O260" s="241">
        <f>SUM(O261:O267)</f>
        <v>7.35</v>
      </c>
      <c r="P260" s="241"/>
      <c r="Q260" s="241">
        <f>SUM(Q261:Q267)</f>
        <v>0</v>
      </c>
      <c r="R260" s="242"/>
      <c r="S260" s="242"/>
      <c r="T260" s="243"/>
      <c r="U260" s="237"/>
      <c r="V260" s="237">
        <f>SUM(V261:V267)</f>
        <v>5.69</v>
      </c>
      <c r="W260" s="237"/>
      <c r="X260" s="237"/>
      <c r="Y260" s="237"/>
      <c r="AG260" t="s">
        <v>124</v>
      </c>
    </row>
    <row r="261" spans="1:60" ht="22.5" outlineLevel="1" x14ac:dyDescent="0.2">
      <c r="A261" s="245">
        <v>67</v>
      </c>
      <c r="B261" s="246" t="s">
        <v>360</v>
      </c>
      <c r="C261" s="263" t="s">
        <v>361</v>
      </c>
      <c r="D261" s="247" t="s">
        <v>270</v>
      </c>
      <c r="E261" s="248">
        <v>33</v>
      </c>
      <c r="F261" s="249"/>
      <c r="G261" s="250">
        <f>ROUND(E261*F261,2)</f>
        <v>0</v>
      </c>
      <c r="H261" s="249"/>
      <c r="I261" s="250">
        <f>ROUND(E261*H261,2)</f>
        <v>0</v>
      </c>
      <c r="J261" s="249"/>
      <c r="K261" s="250">
        <f>ROUND(E261*J261,2)</f>
        <v>0</v>
      </c>
      <c r="L261" s="250">
        <v>21</v>
      </c>
      <c r="M261" s="250">
        <f>G261*(1+L261/100)</f>
        <v>0</v>
      </c>
      <c r="N261" s="248">
        <v>0.10249999999999999</v>
      </c>
      <c r="O261" s="248">
        <f>ROUND(E261*N261,2)</f>
        <v>3.38</v>
      </c>
      <c r="P261" s="248">
        <v>0</v>
      </c>
      <c r="Q261" s="248">
        <f>ROUND(E261*P261,2)</f>
        <v>0</v>
      </c>
      <c r="R261" s="250"/>
      <c r="S261" s="250" t="s">
        <v>212</v>
      </c>
      <c r="T261" s="251" t="s">
        <v>213</v>
      </c>
      <c r="U261" s="232">
        <v>0.14000000000000001</v>
      </c>
      <c r="V261" s="232">
        <f>ROUND(E261*U261,2)</f>
        <v>4.62</v>
      </c>
      <c r="W261" s="232"/>
      <c r="X261" s="232" t="s">
        <v>129</v>
      </c>
      <c r="Y261" s="232" t="s">
        <v>130</v>
      </c>
      <c r="Z261" s="212"/>
      <c r="AA261" s="212"/>
      <c r="AB261" s="212"/>
      <c r="AC261" s="212"/>
      <c r="AD261" s="212"/>
      <c r="AE261" s="212"/>
      <c r="AF261" s="212"/>
      <c r="AG261" s="212" t="s">
        <v>131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">
      <c r="A262" s="229"/>
      <c r="B262" s="230"/>
      <c r="C262" s="265" t="s">
        <v>154</v>
      </c>
      <c r="D262" s="233"/>
      <c r="E262" s="234"/>
      <c r="F262" s="232"/>
      <c r="G262" s="232"/>
      <c r="H262" s="232"/>
      <c r="I262" s="232"/>
      <c r="J262" s="232"/>
      <c r="K262" s="232"/>
      <c r="L262" s="232"/>
      <c r="M262" s="232"/>
      <c r="N262" s="231"/>
      <c r="O262" s="231"/>
      <c r="P262" s="231"/>
      <c r="Q262" s="231"/>
      <c r="R262" s="232"/>
      <c r="S262" s="232"/>
      <c r="T262" s="232"/>
      <c r="U262" s="232"/>
      <c r="V262" s="232"/>
      <c r="W262" s="232"/>
      <c r="X262" s="232"/>
      <c r="Y262" s="232"/>
      <c r="Z262" s="212"/>
      <c r="AA262" s="212"/>
      <c r="AB262" s="212"/>
      <c r="AC262" s="212"/>
      <c r="AD262" s="212"/>
      <c r="AE262" s="212"/>
      <c r="AF262" s="212"/>
      <c r="AG262" s="212" t="s">
        <v>135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">
      <c r="A263" s="229"/>
      <c r="B263" s="230"/>
      <c r="C263" s="265" t="s">
        <v>221</v>
      </c>
      <c r="D263" s="233"/>
      <c r="E263" s="234"/>
      <c r="F263" s="232"/>
      <c r="G263" s="232"/>
      <c r="H263" s="232"/>
      <c r="I263" s="232"/>
      <c r="J263" s="232"/>
      <c r="K263" s="232"/>
      <c r="L263" s="232"/>
      <c r="M263" s="232"/>
      <c r="N263" s="231"/>
      <c r="O263" s="231"/>
      <c r="P263" s="231"/>
      <c r="Q263" s="231"/>
      <c r="R263" s="232"/>
      <c r="S263" s="232"/>
      <c r="T263" s="232"/>
      <c r="U263" s="232"/>
      <c r="V263" s="232"/>
      <c r="W263" s="232"/>
      <c r="X263" s="232"/>
      <c r="Y263" s="232"/>
      <c r="Z263" s="212"/>
      <c r="AA263" s="212"/>
      <c r="AB263" s="212"/>
      <c r="AC263" s="212"/>
      <c r="AD263" s="212"/>
      <c r="AE263" s="212"/>
      <c r="AF263" s="212"/>
      <c r="AG263" s="212" t="s">
        <v>135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2">
      <c r="A264" s="229"/>
      <c r="B264" s="230"/>
      <c r="C264" s="265" t="s">
        <v>362</v>
      </c>
      <c r="D264" s="233"/>
      <c r="E264" s="234">
        <v>33</v>
      </c>
      <c r="F264" s="232"/>
      <c r="G264" s="232"/>
      <c r="H264" s="232"/>
      <c r="I264" s="232"/>
      <c r="J264" s="232"/>
      <c r="K264" s="232"/>
      <c r="L264" s="232"/>
      <c r="M264" s="232"/>
      <c r="N264" s="231"/>
      <c r="O264" s="231"/>
      <c r="P264" s="231"/>
      <c r="Q264" s="231"/>
      <c r="R264" s="232"/>
      <c r="S264" s="232"/>
      <c r="T264" s="232"/>
      <c r="U264" s="232"/>
      <c r="V264" s="232"/>
      <c r="W264" s="232"/>
      <c r="X264" s="232"/>
      <c r="Y264" s="232"/>
      <c r="Z264" s="212"/>
      <c r="AA264" s="212"/>
      <c r="AB264" s="212"/>
      <c r="AC264" s="212"/>
      <c r="AD264" s="212"/>
      <c r="AE264" s="212"/>
      <c r="AF264" s="212"/>
      <c r="AG264" s="212" t="s">
        <v>135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45">
        <v>68</v>
      </c>
      <c r="B265" s="246" t="s">
        <v>363</v>
      </c>
      <c r="C265" s="263" t="s">
        <v>364</v>
      </c>
      <c r="D265" s="247" t="s">
        <v>146</v>
      </c>
      <c r="E265" s="248">
        <v>0.74250000000000005</v>
      </c>
      <c r="F265" s="249"/>
      <c r="G265" s="250">
        <f>ROUND(E265*F265,2)</f>
        <v>0</v>
      </c>
      <c r="H265" s="249"/>
      <c r="I265" s="250">
        <f>ROUND(E265*H265,2)</f>
        <v>0</v>
      </c>
      <c r="J265" s="249"/>
      <c r="K265" s="250">
        <f>ROUND(E265*J265,2)</f>
        <v>0</v>
      </c>
      <c r="L265" s="250">
        <v>21</v>
      </c>
      <c r="M265" s="250">
        <f>G265*(1+L265/100)</f>
        <v>0</v>
      </c>
      <c r="N265" s="248">
        <v>2.5249999999999999</v>
      </c>
      <c r="O265" s="248">
        <f>ROUND(E265*N265,2)</f>
        <v>1.87</v>
      </c>
      <c r="P265" s="248">
        <v>0</v>
      </c>
      <c r="Q265" s="248">
        <f>ROUND(E265*P265,2)</f>
        <v>0</v>
      </c>
      <c r="R265" s="250"/>
      <c r="S265" s="250" t="s">
        <v>212</v>
      </c>
      <c r="T265" s="251" t="s">
        <v>213</v>
      </c>
      <c r="U265" s="232">
        <v>1.44</v>
      </c>
      <c r="V265" s="232">
        <f>ROUND(E265*U265,2)</f>
        <v>1.07</v>
      </c>
      <c r="W265" s="232"/>
      <c r="X265" s="232" t="s">
        <v>129</v>
      </c>
      <c r="Y265" s="232" t="s">
        <v>130</v>
      </c>
      <c r="Z265" s="212"/>
      <c r="AA265" s="212"/>
      <c r="AB265" s="212"/>
      <c r="AC265" s="212"/>
      <c r="AD265" s="212"/>
      <c r="AE265" s="212"/>
      <c r="AF265" s="212"/>
      <c r="AG265" s="212" t="s">
        <v>131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2">
      <c r="A266" s="229"/>
      <c r="B266" s="230"/>
      <c r="C266" s="265" t="s">
        <v>365</v>
      </c>
      <c r="D266" s="233"/>
      <c r="E266" s="234">
        <v>0.74250000000000005</v>
      </c>
      <c r="F266" s="232"/>
      <c r="G266" s="232"/>
      <c r="H266" s="232"/>
      <c r="I266" s="232"/>
      <c r="J266" s="232"/>
      <c r="K266" s="232"/>
      <c r="L266" s="232"/>
      <c r="M266" s="232"/>
      <c r="N266" s="231"/>
      <c r="O266" s="231"/>
      <c r="P266" s="231"/>
      <c r="Q266" s="231"/>
      <c r="R266" s="232"/>
      <c r="S266" s="232"/>
      <c r="T266" s="232"/>
      <c r="U266" s="232"/>
      <c r="V266" s="232"/>
      <c r="W266" s="232"/>
      <c r="X266" s="232"/>
      <c r="Y266" s="232"/>
      <c r="Z266" s="212"/>
      <c r="AA266" s="212"/>
      <c r="AB266" s="212"/>
      <c r="AC266" s="212"/>
      <c r="AD266" s="212"/>
      <c r="AE266" s="212"/>
      <c r="AF266" s="212"/>
      <c r="AG266" s="212" t="s">
        <v>135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ht="22.5" outlineLevel="1" x14ac:dyDescent="0.2">
      <c r="A267" s="253">
        <v>69</v>
      </c>
      <c r="B267" s="254" t="s">
        <v>366</v>
      </c>
      <c r="C267" s="267" t="s">
        <v>367</v>
      </c>
      <c r="D267" s="255" t="s">
        <v>216</v>
      </c>
      <c r="E267" s="256">
        <v>35</v>
      </c>
      <c r="F267" s="257"/>
      <c r="G267" s="258">
        <f>ROUND(E267*F267,2)</f>
        <v>0</v>
      </c>
      <c r="H267" s="257"/>
      <c r="I267" s="258">
        <f>ROUND(E267*H267,2)</f>
        <v>0</v>
      </c>
      <c r="J267" s="257"/>
      <c r="K267" s="258">
        <f>ROUND(E267*J267,2)</f>
        <v>0</v>
      </c>
      <c r="L267" s="258">
        <v>21</v>
      </c>
      <c r="M267" s="258">
        <f>G267*(1+L267/100)</f>
        <v>0</v>
      </c>
      <c r="N267" s="256">
        <v>0.06</v>
      </c>
      <c r="O267" s="256">
        <f>ROUND(E267*N267,2)</f>
        <v>2.1</v>
      </c>
      <c r="P267" s="256">
        <v>0</v>
      </c>
      <c r="Q267" s="256">
        <f>ROUND(E267*P267,2)</f>
        <v>0</v>
      </c>
      <c r="R267" s="258" t="s">
        <v>224</v>
      </c>
      <c r="S267" s="258" t="s">
        <v>128</v>
      </c>
      <c r="T267" s="259" t="s">
        <v>128</v>
      </c>
      <c r="U267" s="232">
        <v>0</v>
      </c>
      <c r="V267" s="232">
        <f>ROUND(E267*U267,2)</f>
        <v>0</v>
      </c>
      <c r="W267" s="232"/>
      <c r="X267" s="232" t="s">
        <v>226</v>
      </c>
      <c r="Y267" s="232" t="s">
        <v>130</v>
      </c>
      <c r="Z267" s="212"/>
      <c r="AA267" s="212"/>
      <c r="AB267" s="212"/>
      <c r="AC267" s="212"/>
      <c r="AD267" s="212"/>
      <c r="AE267" s="212"/>
      <c r="AF267" s="212"/>
      <c r="AG267" s="212" t="s">
        <v>227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x14ac:dyDescent="0.2">
      <c r="A268" s="238" t="s">
        <v>123</v>
      </c>
      <c r="B268" s="239" t="s">
        <v>82</v>
      </c>
      <c r="C268" s="262" t="s">
        <v>83</v>
      </c>
      <c r="D268" s="240"/>
      <c r="E268" s="241"/>
      <c r="F268" s="242"/>
      <c r="G268" s="242">
        <f>SUMIF(AG269:AG272,"&lt;&gt;NOR",G269:G272)</f>
        <v>0</v>
      </c>
      <c r="H268" s="242"/>
      <c r="I268" s="242">
        <f>SUM(I269:I272)</f>
        <v>0</v>
      </c>
      <c r="J268" s="242"/>
      <c r="K268" s="242">
        <f>SUM(K269:K272)</f>
        <v>0</v>
      </c>
      <c r="L268" s="242"/>
      <c r="M268" s="242">
        <f>SUM(M269:M272)</f>
        <v>0</v>
      </c>
      <c r="N268" s="241"/>
      <c r="O268" s="241">
        <f>SUM(O269:O272)</f>
        <v>0</v>
      </c>
      <c r="P268" s="241"/>
      <c r="Q268" s="241">
        <f>SUM(Q269:Q272)</f>
        <v>0</v>
      </c>
      <c r="R268" s="242"/>
      <c r="S268" s="242"/>
      <c r="T268" s="243"/>
      <c r="U268" s="237"/>
      <c r="V268" s="237">
        <f>SUM(V269:V272)</f>
        <v>0.42</v>
      </c>
      <c r="W268" s="237"/>
      <c r="X268" s="237"/>
      <c r="Y268" s="237"/>
      <c r="AG268" t="s">
        <v>124</v>
      </c>
    </row>
    <row r="269" spans="1:60" outlineLevel="1" x14ac:dyDescent="0.2">
      <c r="A269" s="245">
        <v>70</v>
      </c>
      <c r="B269" s="246" t="s">
        <v>368</v>
      </c>
      <c r="C269" s="263" t="s">
        <v>369</v>
      </c>
      <c r="D269" s="247" t="s">
        <v>127</v>
      </c>
      <c r="E269" s="248">
        <v>6</v>
      </c>
      <c r="F269" s="249"/>
      <c r="G269" s="250">
        <f>ROUND(E269*F269,2)</f>
        <v>0</v>
      </c>
      <c r="H269" s="249"/>
      <c r="I269" s="250">
        <f>ROUND(E269*H269,2)</f>
        <v>0</v>
      </c>
      <c r="J269" s="249"/>
      <c r="K269" s="250">
        <f>ROUND(E269*J269,2)</f>
        <v>0</v>
      </c>
      <c r="L269" s="250">
        <v>21</v>
      </c>
      <c r="M269" s="250">
        <f>G269*(1+L269/100)</f>
        <v>0</v>
      </c>
      <c r="N269" s="248">
        <v>0</v>
      </c>
      <c r="O269" s="248">
        <f>ROUND(E269*N269,2)</f>
        <v>0</v>
      </c>
      <c r="P269" s="248">
        <v>0</v>
      </c>
      <c r="Q269" s="248">
        <f>ROUND(E269*P269,2)</f>
        <v>0</v>
      </c>
      <c r="R269" s="250"/>
      <c r="S269" s="250" t="s">
        <v>128</v>
      </c>
      <c r="T269" s="251" t="s">
        <v>128</v>
      </c>
      <c r="U269" s="232">
        <v>7.0000000000000007E-2</v>
      </c>
      <c r="V269" s="232">
        <f>ROUND(E269*U269,2)</f>
        <v>0.42</v>
      </c>
      <c r="W269" s="232"/>
      <c r="X269" s="232" t="s">
        <v>129</v>
      </c>
      <c r="Y269" s="232" t="s">
        <v>130</v>
      </c>
      <c r="Z269" s="212"/>
      <c r="AA269" s="212"/>
      <c r="AB269" s="212"/>
      <c r="AC269" s="212"/>
      <c r="AD269" s="212"/>
      <c r="AE269" s="212"/>
      <c r="AF269" s="212"/>
      <c r="AG269" s="212" t="s">
        <v>131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2" x14ac:dyDescent="0.2">
      <c r="A270" s="229"/>
      <c r="B270" s="230"/>
      <c r="C270" s="265" t="s">
        <v>154</v>
      </c>
      <c r="D270" s="233"/>
      <c r="E270" s="234"/>
      <c r="F270" s="232"/>
      <c r="G270" s="232"/>
      <c r="H270" s="232"/>
      <c r="I270" s="232"/>
      <c r="J270" s="232"/>
      <c r="K270" s="232"/>
      <c r="L270" s="232"/>
      <c r="M270" s="232"/>
      <c r="N270" s="231"/>
      <c r="O270" s="231"/>
      <c r="P270" s="231"/>
      <c r="Q270" s="231"/>
      <c r="R270" s="232"/>
      <c r="S270" s="232"/>
      <c r="T270" s="232"/>
      <c r="U270" s="232"/>
      <c r="V270" s="232"/>
      <c r="W270" s="232"/>
      <c r="X270" s="232"/>
      <c r="Y270" s="232"/>
      <c r="Z270" s="212"/>
      <c r="AA270" s="212"/>
      <c r="AB270" s="212"/>
      <c r="AC270" s="212"/>
      <c r="AD270" s="212"/>
      <c r="AE270" s="212"/>
      <c r="AF270" s="212"/>
      <c r="AG270" s="212" t="s">
        <v>135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2">
      <c r="A271" s="229"/>
      <c r="B271" s="230"/>
      <c r="C271" s="265" t="s">
        <v>271</v>
      </c>
      <c r="D271" s="233"/>
      <c r="E271" s="234"/>
      <c r="F271" s="232"/>
      <c r="G271" s="232"/>
      <c r="H271" s="232"/>
      <c r="I271" s="232"/>
      <c r="J271" s="232"/>
      <c r="K271" s="232"/>
      <c r="L271" s="232"/>
      <c r="M271" s="232"/>
      <c r="N271" s="231"/>
      <c r="O271" s="231"/>
      <c r="P271" s="231"/>
      <c r="Q271" s="231"/>
      <c r="R271" s="232"/>
      <c r="S271" s="232"/>
      <c r="T271" s="232"/>
      <c r="U271" s="232"/>
      <c r="V271" s="232"/>
      <c r="W271" s="232"/>
      <c r="X271" s="232"/>
      <c r="Y271" s="232"/>
      <c r="Z271" s="212"/>
      <c r="AA271" s="212"/>
      <c r="AB271" s="212"/>
      <c r="AC271" s="212"/>
      <c r="AD271" s="212"/>
      <c r="AE271" s="212"/>
      <c r="AF271" s="212"/>
      <c r="AG271" s="212" t="s">
        <v>135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2">
      <c r="A272" s="229"/>
      <c r="B272" s="230"/>
      <c r="C272" s="265" t="s">
        <v>292</v>
      </c>
      <c r="D272" s="233"/>
      <c r="E272" s="234">
        <v>6</v>
      </c>
      <c r="F272" s="232"/>
      <c r="G272" s="232"/>
      <c r="H272" s="232"/>
      <c r="I272" s="232"/>
      <c r="J272" s="232"/>
      <c r="K272" s="232"/>
      <c r="L272" s="232"/>
      <c r="M272" s="232"/>
      <c r="N272" s="231"/>
      <c r="O272" s="231"/>
      <c r="P272" s="231"/>
      <c r="Q272" s="231"/>
      <c r="R272" s="232"/>
      <c r="S272" s="232"/>
      <c r="T272" s="232"/>
      <c r="U272" s="232"/>
      <c r="V272" s="232"/>
      <c r="W272" s="232"/>
      <c r="X272" s="232"/>
      <c r="Y272" s="232"/>
      <c r="Z272" s="212"/>
      <c r="AA272" s="212"/>
      <c r="AB272" s="212"/>
      <c r="AC272" s="212"/>
      <c r="AD272" s="212"/>
      <c r="AE272" s="212"/>
      <c r="AF272" s="212"/>
      <c r="AG272" s="212" t="s">
        <v>135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x14ac:dyDescent="0.2">
      <c r="A273" s="238" t="s">
        <v>123</v>
      </c>
      <c r="B273" s="239" t="s">
        <v>84</v>
      </c>
      <c r="C273" s="262" t="s">
        <v>85</v>
      </c>
      <c r="D273" s="240"/>
      <c r="E273" s="241"/>
      <c r="F273" s="242"/>
      <c r="G273" s="242">
        <f>SUMIF(AG274:AG308,"&lt;&gt;NOR",G274:G308)</f>
        <v>0</v>
      </c>
      <c r="H273" s="242"/>
      <c r="I273" s="242">
        <f>SUM(I274:I308)</f>
        <v>0</v>
      </c>
      <c r="J273" s="242"/>
      <c r="K273" s="242">
        <f>SUM(K274:K308)</f>
        <v>0</v>
      </c>
      <c r="L273" s="242"/>
      <c r="M273" s="242">
        <f>SUM(M274:M308)</f>
        <v>0</v>
      </c>
      <c r="N273" s="241"/>
      <c r="O273" s="241">
        <f>SUM(O274:O308)</f>
        <v>0</v>
      </c>
      <c r="P273" s="241"/>
      <c r="Q273" s="241">
        <f>SUM(Q274:Q308)</f>
        <v>14.81</v>
      </c>
      <c r="R273" s="242"/>
      <c r="S273" s="242"/>
      <c r="T273" s="243"/>
      <c r="U273" s="237"/>
      <c r="V273" s="237">
        <f>SUM(V274:V308)</f>
        <v>48.509999999999991</v>
      </c>
      <c r="W273" s="237"/>
      <c r="X273" s="237"/>
      <c r="Y273" s="237"/>
      <c r="AG273" t="s">
        <v>124</v>
      </c>
    </row>
    <row r="274" spans="1:60" outlineLevel="1" x14ac:dyDescent="0.2">
      <c r="A274" s="245">
        <v>71</v>
      </c>
      <c r="B274" s="246" t="s">
        <v>370</v>
      </c>
      <c r="C274" s="263" t="s">
        <v>371</v>
      </c>
      <c r="D274" s="247" t="s">
        <v>216</v>
      </c>
      <c r="E274" s="248">
        <v>24</v>
      </c>
      <c r="F274" s="249"/>
      <c r="G274" s="250">
        <f>ROUND(E274*F274,2)</f>
        <v>0</v>
      </c>
      <c r="H274" s="249"/>
      <c r="I274" s="250">
        <f>ROUND(E274*H274,2)</f>
        <v>0</v>
      </c>
      <c r="J274" s="249"/>
      <c r="K274" s="250">
        <f>ROUND(E274*J274,2)</f>
        <v>0</v>
      </c>
      <c r="L274" s="250">
        <v>21</v>
      </c>
      <c r="M274" s="250">
        <f>G274*(1+L274/100)</f>
        <v>0</v>
      </c>
      <c r="N274" s="248">
        <v>0</v>
      </c>
      <c r="O274" s="248">
        <f>ROUND(E274*N274,2)</f>
        <v>0</v>
      </c>
      <c r="P274" s="248">
        <v>8.5999999999999993E-2</v>
      </c>
      <c r="Q274" s="248">
        <f>ROUND(E274*P274,2)</f>
        <v>2.06</v>
      </c>
      <c r="R274" s="250"/>
      <c r="S274" s="250" t="s">
        <v>128</v>
      </c>
      <c r="T274" s="251" t="s">
        <v>128</v>
      </c>
      <c r="U274" s="232">
        <v>0.84</v>
      </c>
      <c r="V274" s="232">
        <f>ROUND(E274*U274,2)</f>
        <v>20.16</v>
      </c>
      <c r="W274" s="232"/>
      <c r="X274" s="232" t="s">
        <v>129</v>
      </c>
      <c r="Y274" s="232" t="s">
        <v>130</v>
      </c>
      <c r="Z274" s="212"/>
      <c r="AA274" s="212"/>
      <c r="AB274" s="212"/>
      <c r="AC274" s="212"/>
      <c r="AD274" s="212"/>
      <c r="AE274" s="212"/>
      <c r="AF274" s="212"/>
      <c r="AG274" s="212" t="s">
        <v>131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">
      <c r="A275" s="229"/>
      <c r="B275" s="230"/>
      <c r="C275" s="265" t="s">
        <v>168</v>
      </c>
      <c r="D275" s="233"/>
      <c r="E275" s="234"/>
      <c r="F275" s="232"/>
      <c r="G275" s="232"/>
      <c r="H275" s="232"/>
      <c r="I275" s="232"/>
      <c r="J275" s="232"/>
      <c r="K275" s="232"/>
      <c r="L275" s="232"/>
      <c r="M275" s="232"/>
      <c r="N275" s="231"/>
      <c r="O275" s="231"/>
      <c r="P275" s="231"/>
      <c r="Q275" s="231"/>
      <c r="R275" s="232"/>
      <c r="S275" s="232"/>
      <c r="T275" s="232"/>
      <c r="U275" s="232"/>
      <c r="V275" s="232"/>
      <c r="W275" s="232"/>
      <c r="X275" s="232"/>
      <c r="Y275" s="232"/>
      <c r="Z275" s="212"/>
      <c r="AA275" s="212"/>
      <c r="AB275" s="212"/>
      <c r="AC275" s="212"/>
      <c r="AD275" s="212"/>
      <c r="AE275" s="212"/>
      <c r="AF275" s="212"/>
      <c r="AG275" s="212" t="s">
        <v>135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">
      <c r="A276" s="229"/>
      <c r="B276" s="230"/>
      <c r="C276" s="265" t="s">
        <v>169</v>
      </c>
      <c r="D276" s="233"/>
      <c r="E276" s="234"/>
      <c r="F276" s="232"/>
      <c r="G276" s="232"/>
      <c r="H276" s="232"/>
      <c r="I276" s="232"/>
      <c r="J276" s="232"/>
      <c r="K276" s="232"/>
      <c r="L276" s="232"/>
      <c r="M276" s="232"/>
      <c r="N276" s="231"/>
      <c r="O276" s="231"/>
      <c r="P276" s="231"/>
      <c r="Q276" s="231"/>
      <c r="R276" s="232"/>
      <c r="S276" s="232"/>
      <c r="T276" s="232"/>
      <c r="U276" s="232"/>
      <c r="V276" s="232"/>
      <c r="W276" s="232"/>
      <c r="X276" s="232"/>
      <c r="Y276" s="232"/>
      <c r="Z276" s="212"/>
      <c r="AA276" s="212"/>
      <c r="AB276" s="212"/>
      <c r="AC276" s="212"/>
      <c r="AD276" s="212"/>
      <c r="AE276" s="212"/>
      <c r="AF276" s="212"/>
      <c r="AG276" s="212" t="s">
        <v>135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">
      <c r="A277" s="229"/>
      <c r="B277" s="230"/>
      <c r="C277" s="265" t="s">
        <v>372</v>
      </c>
      <c r="D277" s="233"/>
      <c r="E277" s="234">
        <v>15</v>
      </c>
      <c r="F277" s="232"/>
      <c r="G277" s="232"/>
      <c r="H277" s="232"/>
      <c r="I277" s="232"/>
      <c r="J277" s="232"/>
      <c r="K277" s="232"/>
      <c r="L277" s="232"/>
      <c r="M277" s="232"/>
      <c r="N277" s="231"/>
      <c r="O277" s="231"/>
      <c r="P277" s="231"/>
      <c r="Q277" s="231"/>
      <c r="R277" s="232"/>
      <c r="S277" s="232"/>
      <c r="T277" s="232"/>
      <c r="U277" s="232"/>
      <c r="V277" s="232"/>
      <c r="W277" s="232"/>
      <c r="X277" s="232"/>
      <c r="Y277" s="232"/>
      <c r="Z277" s="212"/>
      <c r="AA277" s="212"/>
      <c r="AB277" s="212"/>
      <c r="AC277" s="212"/>
      <c r="AD277" s="212"/>
      <c r="AE277" s="212"/>
      <c r="AF277" s="212"/>
      <c r="AG277" s="212" t="s">
        <v>135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29"/>
      <c r="B278" s="230"/>
      <c r="C278" s="265" t="s">
        <v>165</v>
      </c>
      <c r="D278" s="233"/>
      <c r="E278" s="234"/>
      <c r="F278" s="232"/>
      <c r="G278" s="232"/>
      <c r="H278" s="232"/>
      <c r="I278" s="232"/>
      <c r="J278" s="232"/>
      <c r="K278" s="232"/>
      <c r="L278" s="232"/>
      <c r="M278" s="232"/>
      <c r="N278" s="231"/>
      <c r="O278" s="231"/>
      <c r="P278" s="231"/>
      <c r="Q278" s="231"/>
      <c r="R278" s="232"/>
      <c r="S278" s="232"/>
      <c r="T278" s="232"/>
      <c r="U278" s="232"/>
      <c r="V278" s="232"/>
      <c r="W278" s="232"/>
      <c r="X278" s="232"/>
      <c r="Y278" s="232"/>
      <c r="Z278" s="212"/>
      <c r="AA278" s="212"/>
      <c r="AB278" s="212"/>
      <c r="AC278" s="212"/>
      <c r="AD278" s="212"/>
      <c r="AE278" s="212"/>
      <c r="AF278" s="212"/>
      <c r="AG278" s="212" t="s">
        <v>135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29"/>
      <c r="B279" s="230"/>
      <c r="C279" s="265" t="s">
        <v>166</v>
      </c>
      <c r="D279" s="233"/>
      <c r="E279" s="234"/>
      <c r="F279" s="232"/>
      <c r="G279" s="232"/>
      <c r="H279" s="232"/>
      <c r="I279" s="232"/>
      <c r="J279" s="232"/>
      <c r="K279" s="232"/>
      <c r="L279" s="232"/>
      <c r="M279" s="232"/>
      <c r="N279" s="231"/>
      <c r="O279" s="231"/>
      <c r="P279" s="231"/>
      <c r="Q279" s="231"/>
      <c r="R279" s="232"/>
      <c r="S279" s="232"/>
      <c r="T279" s="232"/>
      <c r="U279" s="232"/>
      <c r="V279" s="232"/>
      <c r="W279" s="232"/>
      <c r="X279" s="232"/>
      <c r="Y279" s="232"/>
      <c r="Z279" s="212"/>
      <c r="AA279" s="212"/>
      <c r="AB279" s="212"/>
      <c r="AC279" s="212"/>
      <c r="AD279" s="212"/>
      <c r="AE279" s="212"/>
      <c r="AF279" s="212"/>
      <c r="AG279" s="212" t="s">
        <v>135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">
      <c r="A280" s="229"/>
      <c r="B280" s="230"/>
      <c r="C280" s="265" t="s">
        <v>373</v>
      </c>
      <c r="D280" s="233"/>
      <c r="E280" s="234"/>
      <c r="F280" s="232"/>
      <c r="G280" s="232"/>
      <c r="H280" s="232"/>
      <c r="I280" s="232"/>
      <c r="J280" s="232"/>
      <c r="K280" s="232"/>
      <c r="L280" s="232"/>
      <c r="M280" s="232"/>
      <c r="N280" s="231"/>
      <c r="O280" s="231"/>
      <c r="P280" s="231"/>
      <c r="Q280" s="231"/>
      <c r="R280" s="232"/>
      <c r="S280" s="232"/>
      <c r="T280" s="232"/>
      <c r="U280" s="232"/>
      <c r="V280" s="232"/>
      <c r="W280" s="232"/>
      <c r="X280" s="232"/>
      <c r="Y280" s="232"/>
      <c r="Z280" s="212"/>
      <c r="AA280" s="212"/>
      <c r="AB280" s="212"/>
      <c r="AC280" s="212"/>
      <c r="AD280" s="212"/>
      <c r="AE280" s="212"/>
      <c r="AF280" s="212"/>
      <c r="AG280" s="212" t="s">
        <v>135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29"/>
      <c r="B281" s="230"/>
      <c r="C281" s="265" t="s">
        <v>301</v>
      </c>
      <c r="D281" s="233"/>
      <c r="E281" s="234">
        <v>9</v>
      </c>
      <c r="F281" s="232"/>
      <c r="G281" s="232"/>
      <c r="H281" s="232"/>
      <c r="I281" s="232"/>
      <c r="J281" s="232"/>
      <c r="K281" s="232"/>
      <c r="L281" s="232"/>
      <c r="M281" s="232"/>
      <c r="N281" s="231"/>
      <c r="O281" s="231"/>
      <c r="P281" s="231"/>
      <c r="Q281" s="231"/>
      <c r="R281" s="232"/>
      <c r="S281" s="232"/>
      <c r="T281" s="232"/>
      <c r="U281" s="232"/>
      <c r="V281" s="232"/>
      <c r="W281" s="232"/>
      <c r="X281" s="232"/>
      <c r="Y281" s="232"/>
      <c r="Z281" s="212"/>
      <c r="AA281" s="212"/>
      <c r="AB281" s="212"/>
      <c r="AC281" s="212"/>
      <c r="AD281" s="212"/>
      <c r="AE281" s="212"/>
      <c r="AF281" s="212"/>
      <c r="AG281" s="212" t="s">
        <v>135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45">
        <v>72</v>
      </c>
      <c r="B282" s="246" t="s">
        <v>374</v>
      </c>
      <c r="C282" s="263" t="s">
        <v>375</v>
      </c>
      <c r="D282" s="247" t="s">
        <v>216</v>
      </c>
      <c r="E282" s="248">
        <v>3</v>
      </c>
      <c r="F282" s="249"/>
      <c r="G282" s="250">
        <f>ROUND(E282*F282,2)</f>
        <v>0</v>
      </c>
      <c r="H282" s="249"/>
      <c r="I282" s="250">
        <f>ROUND(E282*H282,2)</f>
        <v>0</v>
      </c>
      <c r="J282" s="249"/>
      <c r="K282" s="250">
        <f>ROUND(E282*J282,2)</f>
        <v>0</v>
      </c>
      <c r="L282" s="250">
        <v>21</v>
      </c>
      <c r="M282" s="250">
        <f>G282*(1+L282/100)</f>
        <v>0</v>
      </c>
      <c r="N282" s="248">
        <v>0</v>
      </c>
      <c r="O282" s="248">
        <f>ROUND(E282*N282,2)</f>
        <v>0</v>
      </c>
      <c r="P282" s="248">
        <v>0.109</v>
      </c>
      <c r="Q282" s="248">
        <f>ROUND(E282*P282,2)</f>
        <v>0.33</v>
      </c>
      <c r="R282" s="250"/>
      <c r="S282" s="250" t="s">
        <v>128</v>
      </c>
      <c r="T282" s="251" t="s">
        <v>128</v>
      </c>
      <c r="U282" s="232">
        <v>0.87</v>
      </c>
      <c r="V282" s="232">
        <f>ROUND(E282*U282,2)</f>
        <v>2.61</v>
      </c>
      <c r="W282" s="232"/>
      <c r="X282" s="232" t="s">
        <v>129</v>
      </c>
      <c r="Y282" s="232" t="s">
        <v>130</v>
      </c>
      <c r="Z282" s="212"/>
      <c r="AA282" s="212"/>
      <c r="AB282" s="212"/>
      <c r="AC282" s="212"/>
      <c r="AD282" s="212"/>
      <c r="AE282" s="212"/>
      <c r="AF282" s="212"/>
      <c r="AG282" s="212" t="s">
        <v>131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2" x14ac:dyDescent="0.2">
      <c r="A283" s="229"/>
      <c r="B283" s="230"/>
      <c r="C283" s="265" t="s">
        <v>168</v>
      </c>
      <c r="D283" s="233"/>
      <c r="E283" s="234"/>
      <c r="F283" s="232"/>
      <c r="G283" s="232"/>
      <c r="H283" s="232"/>
      <c r="I283" s="232"/>
      <c r="J283" s="232"/>
      <c r="K283" s="232"/>
      <c r="L283" s="232"/>
      <c r="M283" s="232"/>
      <c r="N283" s="231"/>
      <c r="O283" s="231"/>
      <c r="P283" s="231"/>
      <c r="Q283" s="231"/>
      <c r="R283" s="232"/>
      <c r="S283" s="232"/>
      <c r="T283" s="232"/>
      <c r="U283" s="232"/>
      <c r="V283" s="232"/>
      <c r="W283" s="232"/>
      <c r="X283" s="232"/>
      <c r="Y283" s="232"/>
      <c r="Z283" s="212"/>
      <c r="AA283" s="212"/>
      <c r="AB283" s="212"/>
      <c r="AC283" s="212"/>
      <c r="AD283" s="212"/>
      <c r="AE283" s="212"/>
      <c r="AF283" s="212"/>
      <c r="AG283" s="212" t="s">
        <v>135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29"/>
      <c r="B284" s="230"/>
      <c r="C284" s="265" t="s">
        <v>169</v>
      </c>
      <c r="D284" s="233"/>
      <c r="E284" s="234"/>
      <c r="F284" s="232"/>
      <c r="G284" s="232"/>
      <c r="H284" s="232"/>
      <c r="I284" s="232"/>
      <c r="J284" s="232"/>
      <c r="K284" s="232"/>
      <c r="L284" s="232"/>
      <c r="M284" s="232"/>
      <c r="N284" s="231"/>
      <c r="O284" s="231"/>
      <c r="P284" s="231"/>
      <c r="Q284" s="231"/>
      <c r="R284" s="232"/>
      <c r="S284" s="232"/>
      <c r="T284" s="232"/>
      <c r="U284" s="232"/>
      <c r="V284" s="232"/>
      <c r="W284" s="232"/>
      <c r="X284" s="232"/>
      <c r="Y284" s="232"/>
      <c r="Z284" s="212"/>
      <c r="AA284" s="212"/>
      <c r="AB284" s="212"/>
      <c r="AC284" s="212"/>
      <c r="AD284" s="212"/>
      <c r="AE284" s="212"/>
      <c r="AF284" s="212"/>
      <c r="AG284" s="212" t="s">
        <v>135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29"/>
      <c r="B285" s="230"/>
      <c r="C285" s="265" t="s">
        <v>376</v>
      </c>
      <c r="D285" s="233"/>
      <c r="E285" s="234"/>
      <c r="F285" s="232"/>
      <c r="G285" s="232"/>
      <c r="H285" s="232"/>
      <c r="I285" s="232"/>
      <c r="J285" s="232"/>
      <c r="K285" s="232"/>
      <c r="L285" s="232"/>
      <c r="M285" s="232"/>
      <c r="N285" s="231"/>
      <c r="O285" s="231"/>
      <c r="P285" s="231"/>
      <c r="Q285" s="231"/>
      <c r="R285" s="232"/>
      <c r="S285" s="232"/>
      <c r="T285" s="232"/>
      <c r="U285" s="232"/>
      <c r="V285" s="232"/>
      <c r="W285" s="232"/>
      <c r="X285" s="232"/>
      <c r="Y285" s="232"/>
      <c r="Z285" s="212"/>
      <c r="AA285" s="212"/>
      <c r="AB285" s="212"/>
      <c r="AC285" s="212"/>
      <c r="AD285" s="212"/>
      <c r="AE285" s="212"/>
      <c r="AF285" s="212"/>
      <c r="AG285" s="212" t="s">
        <v>135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29"/>
      <c r="B286" s="230"/>
      <c r="C286" s="265" t="s">
        <v>307</v>
      </c>
      <c r="D286" s="233"/>
      <c r="E286" s="234">
        <v>3</v>
      </c>
      <c r="F286" s="232"/>
      <c r="G286" s="232"/>
      <c r="H286" s="232"/>
      <c r="I286" s="232"/>
      <c r="J286" s="232"/>
      <c r="K286" s="232"/>
      <c r="L286" s="232"/>
      <c r="M286" s="232"/>
      <c r="N286" s="231"/>
      <c r="O286" s="231"/>
      <c r="P286" s="231"/>
      <c r="Q286" s="231"/>
      <c r="R286" s="232"/>
      <c r="S286" s="232"/>
      <c r="T286" s="232"/>
      <c r="U286" s="232"/>
      <c r="V286" s="232"/>
      <c r="W286" s="232"/>
      <c r="X286" s="232"/>
      <c r="Y286" s="232"/>
      <c r="Z286" s="212"/>
      <c r="AA286" s="212"/>
      <c r="AB286" s="212"/>
      <c r="AC286" s="212"/>
      <c r="AD286" s="212"/>
      <c r="AE286" s="212"/>
      <c r="AF286" s="212"/>
      <c r="AG286" s="212" t="s">
        <v>135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45">
        <v>73</v>
      </c>
      <c r="B287" s="246" t="s">
        <v>377</v>
      </c>
      <c r="C287" s="263" t="s">
        <v>378</v>
      </c>
      <c r="D287" s="247" t="s">
        <v>216</v>
      </c>
      <c r="E287" s="248">
        <v>9</v>
      </c>
      <c r="F287" s="249"/>
      <c r="G287" s="250">
        <f>ROUND(E287*F287,2)</f>
        <v>0</v>
      </c>
      <c r="H287" s="249"/>
      <c r="I287" s="250">
        <f>ROUND(E287*H287,2)</f>
        <v>0</v>
      </c>
      <c r="J287" s="249"/>
      <c r="K287" s="250">
        <f>ROUND(E287*J287,2)</f>
        <v>0</v>
      </c>
      <c r="L287" s="250">
        <v>21</v>
      </c>
      <c r="M287" s="250">
        <f>G287*(1+L287/100)</f>
        <v>0</v>
      </c>
      <c r="N287" s="248">
        <v>0</v>
      </c>
      <c r="O287" s="248">
        <f>ROUND(E287*N287,2)</f>
        <v>0</v>
      </c>
      <c r="P287" s="248">
        <v>0.48</v>
      </c>
      <c r="Q287" s="248">
        <f>ROUND(E287*P287,2)</f>
        <v>4.32</v>
      </c>
      <c r="R287" s="250"/>
      <c r="S287" s="250" t="s">
        <v>128</v>
      </c>
      <c r="T287" s="251" t="s">
        <v>128</v>
      </c>
      <c r="U287" s="232">
        <v>1.54</v>
      </c>
      <c r="V287" s="232">
        <f>ROUND(E287*U287,2)</f>
        <v>13.86</v>
      </c>
      <c r="W287" s="232"/>
      <c r="X287" s="232" t="s">
        <v>129</v>
      </c>
      <c r="Y287" s="232" t="s">
        <v>130</v>
      </c>
      <c r="Z287" s="212"/>
      <c r="AA287" s="212"/>
      <c r="AB287" s="212"/>
      <c r="AC287" s="212"/>
      <c r="AD287" s="212"/>
      <c r="AE287" s="212"/>
      <c r="AF287" s="212"/>
      <c r="AG287" s="212" t="s">
        <v>131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29"/>
      <c r="B288" s="230"/>
      <c r="C288" s="265" t="s">
        <v>165</v>
      </c>
      <c r="D288" s="233"/>
      <c r="E288" s="234"/>
      <c r="F288" s="232"/>
      <c r="G288" s="232"/>
      <c r="H288" s="232"/>
      <c r="I288" s="232"/>
      <c r="J288" s="232"/>
      <c r="K288" s="232"/>
      <c r="L288" s="232"/>
      <c r="M288" s="232"/>
      <c r="N288" s="231"/>
      <c r="O288" s="231"/>
      <c r="P288" s="231"/>
      <c r="Q288" s="231"/>
      <c r="R288" s="232"/>
      <c r="S288" s="232"/>
      <c r="T288" s="232"/>
      <c r="U288" s="232"/>
      <c r="V288" s="232"/>
      <c r="W288" s="232"/>
      <c r="X288" s="232"/>
      <c r="Y288" s="232"/>
      <c r="Z288" s="212"/>
      <c r="AA288" s="212"/>
      <c r="AB288" s="212"/>
      <c r="AC288" s="212"/>
      <c r="AD288" s="212"/>
      <c r="AE288" s="212"/>
      <c r="AF288" s="212"/>
      <c r="AG288" s="212" t="s">
        <v>135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29"/>
      <c r="B289" s="230"/>
      <c r="C289" s="265" t="s">
        <v>166</v>
      </c>
      <c r="D289" s="233"/>
      <c r="E289" s="234"/>
      <c r="F289" s="232"/>
      <c r="G289" s="232"/>
      <c r="H289" s="232"/>
      <c r="I289" s="232"/>
      <c r="J289" s="232"/>
      <c r="K289" s="232"/>
      <c r="L289" s="232"/>
      <c r="M289" s="232"/>
      <c r="N289" s="231"/>
      <c r="O289" s="231"/>
      <c r="P289" s="231"/>
      <c r="Q289" s="231"/>
      <c r="R289" s="232"/>
      <c r="S289" s="232"/>
      <c r="T289" s="232"/>
      <c r="U289" s="232"/>
      <c r="V289" s="232"/>
      <c r="W289" s="232"/>
      <c r="X289" s="232"/>
      <c r="Y289" s="232"/>
      <c r="Z289" s="212"/>
      <c r="AA289" s="212"/>
      <c r="AB289" s="212"/>
      <c r="AC289" s="212"/>
      <c r="AD289" s="212"/>
      <c r="AE289" s="212"/>
      <c r="AF289" s="212"/>
      <c r="AG289" s="212" t="s">
        <v>135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">
      <c r="A290" s="229"/>
      <c r="B290" s="230"/>
      <c r="C290" s="265" t="s">
        <v>379</v>
      </c>
      <c r="D290" s="233"/>
      <c r="E290" s="234"/>
      <c r="F290" s="232"/>
      <c r="G290" s="232"/>
      <c r="H290" s="232"/>
      <c r="I290" s="232"/>
      <c r="J290" s="232"/>
      <c r="K290" s="232"/>
      <c r="L290" s="232"/>
      <c r="M290" s="232"/>
      <c r="N290" s="231"/>
      <c r="O290" s="231"/>
      <c r="P290" s="231"/>
      <c r="Q290" s="231"/>
      <c r="R290" s="232"/>
      <c r="S290" s="232"/>
      <c r="T290" s="232"/>
      <c r="U290" s="232"/>
      <c r="V290" s="232"/>
      <c r="W290" s="232"/>
      <c r="X290" s="232"/>
      <c r="Y290" s="232"/>
      <c r="Z290" s="212"/>
      <c r="AA290" s="212"/>
      <c r="AB290" s="212"/>
      <c r="AC290" s="212"/>
      <c r="AD290" s="212"/>
      <c r="AE290" s="212"/>
      <c r="AF290" s="212"/>
      <c r="AG290" s="212" t="s">
        <v>135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29"/>
      <c r="B291" s="230"/>
      <c r="C291" s="265" t="s">
        <v>301</v>
      </c>
      <c r="D291" s="233"/>
      <c r="E291" s="234">
        <v>9</v>
      </c>
      <c r="F291" s="232"/>
      <c r="G291" s="232"/>
      <c r="H291" s="232"/>
      <c r="I291" s="232"/>
      <c r="J291" s="232"/>
      <c r="K291" s="232"/>
      <c r="L291" s="232"/>
      <c r="M291" s="232"/>
      <c r="N291" s="231"/>
      <c r="O291" s="231"/>
      <c r="P291" s="231"/>
      <c r="Q291" s="231"/>
      <c r="R291" s="232"/>
      <c r="S291" s="232"/>
      <c r="T291" s="232"/>
      <c r="U291" s="232"/>
      <c r="V291" s="232"/>
      <c r="W291" s="232"/>
      <c r="X291" s="232"/>
      <c r="Y291" s="232"/>
      <c r="Z291" s="212"/>
      <c r="AA291" s="212"/>
      <c r="AB291" s="212"/>
      <c r="AC291" s="212"/>
      <c r="AD291" s="212"/>
      <c r="AE291" s="212"/>
      <c r="AF291" s="212"/>
      <c r="AG291" s="212" t="s">
        <v>135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45">
        <v>74</v>
      </c>
      <c r="B292" s="246" t="s">
        <v>380</v>
      </c>
      <c r="C292" s="263" t="s">
        <v>381</v>
      </c>
      <c r="D292" s="247" t="s">
        <v>216</v>
      </c>
      <c r="E292" s="248">
        <v>3</v>
      </c>
      <c r="F292" s="249"/>
      <c r="G292" s="250">
        <f>ROUND(E292*F292,2)</f>
        <v>0</v>
      </c>
      <c r="H292" s="249"/>
      <c r="I292" s="250">
        <f>ROUND(E292*H292,2)</f>
        <v>0</v>
      </c>
      <c r="J292" s="249"/>
      <c r="K292" s="250">
        <f>ROUND(E292*J292,2)</f>
        <v>0</v>
      </c>
      <c r="L292" s="250">
        <v>21</v>
      </c>
      <c r="M292" s="250">
        <f>G292*(1+L292/100)</f>
        <v>0</v>
      </c>
      <c r="N292" s="248">
        <v>0</v>
      </c>
      <c r="O292" s="248">
        <f>ROUND(E292*N292,2)</f>
        <v>0</v>
      </c>
      <c r="P292" s="248">
        <v>0.9</v>
      </c>
      <c r="Q292" s="248">
        <f>ROUND(E292*P292,2)</f>
        <v>2.7</v>
      </c>
      <c r="R292" s="250"/>
      <c r="S292" s="250" t="s">
        <v>128</v>
      </c>
      <c r="T292" s="251" t="s">
        <v>128</v>
      </c>
      <c r="U292" s="232">
        <v>1.59</v>
      </c>
      <c r="V292" s="232">
        <f>ROUND(E292*U292,2)</f>
        <v>4.7699999999999996</v>
      </c>
      <c r="W292" s="232"/>
      <c r="X292" s="232" t="s">
        <v>129</v>
      </c>
      <c r="Y292" s="232" t="s">
        <v>130</v>
      </c>
      <c r="Z292" s="212"/>
      <c r="AA292" s="212"/>
      <c r="AB292" s="212"/>
      <c r="AC292" s="212"/>
      <c r="AD292" s="212"/>
      <c r="AE292" s="212"/>
      <c r="AF292" s="212"/>
      <c r="AG292" s="212" t="s">
        <v>131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2">
      <c r="A293" s="229"/>
      <c r="B293" s="230"/>
      <c r="C293" s="265" t="s">
        <v>165</v>
      </c>
      <c r="D293" s="233"/>
      <c r="E293" s="234"/>
      <c r="F293" s="232"/>
      <c r="G293" s="232"/>
      <c r="H293" s="232"/>
      <c r="I293" s="232"/>
      <c r="J293" s="232"/>
      <c r="K293" s="232"/>
      <c r="L293" s="232"/>
      <c r="M293" s="232"/>
      <c r="N293" s="231"/>
      <c r="O293" s="231"/>
      <c r="P293" s="231"/>
      <c r="Q293" s="231"/>
      <c r="R293" s="232"/>
      <c r="S293" s="232"/>
      <c r="T293" s="232"/>
      <c r="U293" s="232"/>
      <c r="V293" s="232"/>
      <c r="W293" s="232"/>
      <c r="X293" s="232"/>
      <c r="Y293" s="232"/>
      <c r="Z293" s="212"/>
      <c r="AA293" s="212"/>
      <c r="AB293" s="212"/>
      <c r="AC293" s="212"/>
      <c r="AD293" s="212"/>
      <c r="AE293" s="212"/>
      <c r="AF293" s="212"/>
      <c r="AG293" s="212" t="s">
        <v>135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2">
      <c r="A294" s="229"/>
      <c r="B294" s="230"/>
      <c r="C294" s="265" t="s">
        <v>166</v>
      </c>
      <c r="D294" s="233"/>
      <c r="E294" s="234"/>
      <c r="F294" s="232"/>
      <c r="G294" s="232"/>
      <c r="H294" s="232"/>
      <c r="I294" s="232"/>
      <c r="J294" s="232"/>
      <c r="K294" s="232"/>
      <c r="L294" s="232"/>
      <c r="M294" s="232"/>
      <c r="N294" s="231"/>
      <c r="O294" s="231"/>
      <c r="P294" s="231"/>
      <c r="Q294" s="231"/>
      <c r="R294" s="232"/>
      <c r="S294" s="232"/>
      <c r="T294" s="232"/>
      <c r="U294" s="232"/>
      <c r="V294" s="232"/>
      <c r="W294" s="232"/>
      <c r="X294" s="232"/>
      <c r="Y294" s="232"/>
      <c r="Z294" s="212"/>
      <c r="AA294" s="212"/>
      <c r="AB294" s="212"/>
      <c r="AC294" s="212"/>
      <c r="AD294" s="212"/>
      <c r="AE294" s="212"/>
      <c r="AF294" s="212"/>
      <c r="AG294" s="212" t="s">
        <v>135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3" x14ac:dyDescent="0.2">
      <c r="A295" s="229"/>
      <c r="B295" s="230"/>
      <c r="C295" s="265" t="s">
        <v>382</v>
      </c>
      <c r="D295" s="233"/>
      <c r="E295" s="234"/>
      <c r="F295" s="232"/>
      <c r="G295" s="232"/>
      <c r="H295" s="232"/>
      <c r="I295" s="232"/>
      <c r="J295" s="232"/>
      <c r="K295" s="232"/>
      <c r="L295" s="232"/>
      <c r="M295" s="232"/>
      <c r="N295" s="231"/>
      <c r="O295" s="231"/>
      <c r="P295" s="231"/>
      <c r="Q295" s="231"/>
      <c r="R295" s="232"/>
      <c r="S295" s="232"/>
      <c r="T295" s="232"/>
      <c r="U295" s="232"/>
      <c r="V295" s="232"/>
      <c r="W295" s="232"/>
      <c r="X295" s="232"/>
      <c r="Y295" s="232"/>
      <c r="Z295" s="212"/>
      <c r="AA295" s="212"/>
      <c r="AB295" s="212"/>
      <c r="AC295" s="212"/>
      <c r="AD295" s="212"/>
      <c r="AE295" s="212"/>
      <c r="AF295" s="212"/>
      <c r="AG295" s="212" t="s">
        <v>135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3" x14ac:dyDescent="0.2">
      <c r="A296" s="229"/>
      <c r="B296" s="230"/>
      <c r="C296" s="265" t="s">
        <v>307</v>
      </c>
      <c r="D296" s="233"/>
      <c r="E296" s="234">
        <v>3</v>
      </c>
      <c r="F296" s="232"/>
      <c r="G296" s="232"/>
      <c r="H296" s="232"/>
      <c r="I296" s="232"/>
      <c r="J296" s="232"/>
      <c r="K296" s="232"/>
      <c r="L296" s="232"/>
      <c r="M296" s="232"/>
      <c r="N296" s="231"/>
      <c r="O296" s="231"/>
      <c r="P296" s="231"/>
      <c r="Q296" s="231"/>
      <c r="R296" s="232"/>
      <c r="S296" s="232"/>
      <c r="T296" s="232"/>
      <c r="U296" s="232"/>
      <c r="V296" s="232"/>
      <c r="W296" s="232"/>
      <c r="X296" s="232"/>
      <c r="Y296" s="232"/>
      <c r="Z296" s="212"/>
      <c r="AA296" s="212"/>
      <c r="AB296" s="212"/>
      <c r="AC296" s="212"/>
      <c r="AD296" s="212"/>
      <c r="AE296" s="212"/>
      <c r="AF296" s="212"/>
      <c r="AG296" s="212" t="s">
        <v>135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">
      <c r="A297" s="245">
        <v>75</v>
      </c>
      <c r="B297" s="246" t="s">
        <v>383</v>
      </c>
      <c r="C297" s="263" t="s">
        <v>384</v>
      </c>
      <c r="D297" s="247" t="s">
        <v>216</v>
      </c>
      <c r="E297" s="248">
        <v>3</v>
      </c>
      <c r="F297" s="249"/>
      <c r="G297" s="250">
        <f>ROUND(E297*F297,2)</f>
        <v>0</v>
      </c>
      <c r="H297" s="249"/>
      <c r="I297" s="250">
        <f>ROUND(E297*H297,2)</f>
        <v>0</v>
      </c>
      <c r="J297" s="249"/>
      <c r="K297" s="250">
        <f>ROUND(E297*J297,2)</f>
        <v>0</v>
      </c>
      <c r="L297" s="250">
        <v>21</v>
      </c>
      <c r="M297" s="250">
        <f>G297*(1+L297/100)</f>
        <v>0</v>
      </c>
      <c r="N297" s="248">
        <v>0</v>
      </c>
      <c r="O297" s="248">
        <f>ROUND(E297*N297,2)</f>
        <v>0</v>
      </c>
      <c r="P297" s="248">
        <v>1.8</v>
      </c>
      <c r="Q297" s="248">
        <f>ROUND(E297*P297,2)</f>
        <v>5.4</v>
      </c>
      <c r="R297" s="250"/>
      <c r="S297" s="250" t="s">
        <v>128</v>
      </c>
      <c r="T297" s="251" t="s">
        <v>128</v>
      </c>
      <c r="U297" s="232">
        <v>2.0099999999999998</v>
      </c>
      <c r="V297" s="232">
        <f>ROUND(E297*U297,2)</f>
        <v>6.03</v>
      </c>
      <c r="W297" s="232"/>
      <c r="X297" s="232" t="s">
        <v>129</v>
      </c>
      <c r="Y297" s="232" t="s">
        <v>130</v>
      </c>
      <c r="Z297" s="212"/>
      <c r="AA297" s="212"/>
      <c r="AB297" s="212"/>
      <c r="AC297" s="212"/>
      <c r="AD297" s="212"/>
      <c r="AE297" s="212"/>
      <c r="AF297" s="212"/>
      <c r="AG297" s="212" t="s">
        <v>131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2" x14ac:dyDescent="0.2">
      <c r="A298" s="229"/>
      <c r="B298" s="230"/>
      <c r="C298" s="265" t="s">
        <v>165</v>
      </c>
      <c r="D298" s="233"/>
      <c r="E298" s="234"/>
      <c r="F298" s="232"/>
      <c r="G298" s="232"/>
      <c r="H298" s="232"/>
      <c r="I298" s="232"/>
      <c r="J298" s="232"/>
      <c r="K298" s="232"/>
      <c r="L298" s="232"/>
      <c r="M298" s="232"/>
      <c r="N298" s="231"/>
      <c r="O298" s="231"/>
      <c r="P298" s="231"/>
      <c r="Q298" s="231"/>
      <c r="R298" s="232"/>
      <c r="S298" s="232"/>
      <c r="T298" s="232"/>
      <c r="U298" s="232"/>
      <c r="V298" s="232"/>
      <c r="W298" s="232"/>
      <c r="X298" s="232"/>
      <c r="Y298" s="232"/>
      <c r="Z298" s="212"/>
      <c r="AA298" s="212"/>
      <c r="AB298" s="212"/>
      <c r="AC298" s="212"/>
      <c r="AD298" s="212"/>
      <c r="AE298" s="212"/>
      <c r="AF298" s="212"/>
      <c r="AG298" s="212" t="s">
        <v>135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3" x14ac:dyDescent="0.2">
      <c r="A299" s="229"/>
      <c r="B299" s="230"/>
      <c r="C299" s="265" t="s">
        <v>166</v>
      </c>
      <c r="D299" s="233"/>
      <c r="E299" s="234"/>
      <c r="F299" s="232"/>
      <c r="G299" s="232"/>
      <c r="H299" s="232"/>
      <c r="I299" s="232"/>
      <c r="J299" s="232"/>
      <c r="K299" s="232"/>
      <c r="L299" s="232"/>
      <c r="M299" s="232"/>
      <c r="N299" s="231"/>
      <c r="O299" s="231"/>
      <c r="P299" s="231"/>
      <c r="Q299" s="231"/>
      <c r="R299" s="232"/>
      <c r="S299" s="232"/>
      <c r="T299" s="232"/>
      <c r="U299" s="232"/>
      <c r="V299" s="232"/>
      <c r="W299" s="232"/>
      <c r="X299" s="232"/>
      <c r="Y299" s="232"/>
      <c r="Z299" s="212"/>
      <c r="AA299" s="212"/>
      <c r="AB299" s="212"/>
      <c r="AC299" s="212"/>
      <c r="AD299" s="212"/>
      <c r="AE299" s="212"/>
      <c r="AF299" s="212"/>
      <c r="AG299" s="212" t="s">
        <v>135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29"/>
      <c r="B300" s="230"/>
      <c r="C300" s="265" t="s">
        <v>385</v>
      </c>
      <c r="D300" s="233"/>
      <c r="E300" s="234"/>
      <c r="F300" s="232"/>
      <c r="G300" s="232"/>
      <c r="H300" s="232"/>
      <c r="I300" s="232"/>
      <c r="J300" s="232"/>
      <c r="K300" s="232"/>
      <c r="L300" s="232"/>
      <c r="M300" s="232"/>
      <c r="N300" s="231"/>
      <c r="O300" s="231"/>
      <c r="P300" s="231"/>
      <c r="Q300" s="231"/>
      <c r="R300" s="232"/>
      <c r="S300" s="232"/>
      <c r="T300" s="232"/>
      <c r="U300" s="232"/>
      <c r="V300" s="232"/>
      <c r="W300" s="232"/>
      <c r="X300" s="232"/>
      <c r="Y300" s="232"/>
      <c r="Z300" s="212"/>
      <c r="AA300" s="212"/>
      <c r="AB300" s="212"/>
      <c r="AC300" s="212"/>
      <c r="AD300" s="212"/>
      <c r="AE300" s="212"/>
      <c r="AF300" s="212"/>
      <c r="AG300" s="212" t="s">
        <v>135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2">
      <c r="A301" s="229"/>
      <c r="B301" s="230"/>
      <c r="C301" s="265" t="s">
        <v>307</v>
      </c>
      <c r="D301" s="233"/>
      <c r="E301" s="234">
        <v>3</v>
      </c>
      <c r="F301" s="232"/>
      <c r="G301" s="232"/>
      <c r="H301" s="232"/>
      <c r="I301" s="232"/>
      <c r="J301" s="232"/>
      <c r="K301" s="232"/>
      <c r="L301" s="232"/>
      <c r="M301" s="232"/>
      <c r="N301" s="231"/>
      <c r="O301" s="231"/>
      <c r="P301" s="231"/>
      <c r="Q301" s="231"/>
      <c r="R301" s="232"/>
      <c r="S301" s="232"/>
      <c r="T301" s="232"/>
      <c r="U301" s="232"/>
      <c r="V301" s="232"/>
      <c r="W301" s="232"/>
      <c r="X301" s="232"/>
      <c r="Y301" s="232"/>
      <c r="Z301" s="212"/>
      <c r="AA301" s="212"/>
      <c r="AB301" s="212"/>
      <c r="AC301" s="212"/>
      <c r="AD301" s="212"/>
      <c r="AE301" s="212"/>
      <c r="AF301" s="212"/>
      <c r="AG301" s="212" t="s">
        <v>135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ht="22.5" outlineLevel="1" x14ac:dyDescent="0.2">
      <c r="A302" s="245">
        <v>76</v>
      </c>
      <c r="B302" s="246" t="s">
        <v>386</v>
      </c>
      <c r="C302" s="263" t="s">
        <v>387</v>
      </c>
      <c r="D302" s="247" t="s">
        <v>127</v>
      </c>
      <c r="E302" s="248">
        <v>6</v>
      </c>
      <c r="F302" s="249"/>
      <c r="G302" s="250">
        <f>ROUND(E302*F302,2)</f>
        <v>0</v>
      </c>
      <c r="H302" s="249"/>
      <c r="I302" s="250">
        <f>ROUND(E302*H302,2)</f>
        <v>0</v>
      </c>
      <c r="J302" s="249"/>
      <c r="K302" s="250">
        <f>ROUND(E302*J302,2)</f>
        <v>0</v>
      </c>
      <c r="L302" s="250">
        <v>21</v>
      </c>
      <c r="M302" s="250">
        <f>G302*(1+L302/100)</f>
        <v>0</v>
      </c>
      <c r="N302" s="248">
        <v>0</v>
      </c>
      <c r="O302" s="248">
        <f>ROUND(E302*N302,2)</f>
        <v>0</v>
      </c>
      <c r="P302" s="248">
        <v>0</v>
      </c>
      <c r="Q302" s="248">
        <f>ROUND(E302*P302,2)</f>
        <v>0</v>
      </c>
      <c r="R302" s="250"/>
      <c r="S302" s="250" t="s">
        <v>128</v>
      </c>
      <c r="T302" s="251" t="s">
        <v>128</v>
      </c>
      <c r="U302" s="232">
        <v>0.18</v>
      </c>
      <c r="V302" s="232">
        <f>ROUND(E302*U302,2)</f>
        <v>1.08</v>
      </c>
      <c r="W302" s="232"/>
      <c r="X302" s="232" t="s">
        <v>129</v>
      </c>
      <c r="Y302" s="232" t="s">
        <v>130</v>
      </c>
      <c r="Z302" s="212"/>
      <c r="AA302" s="212"/>
      <c r="AB302" s="212"/>
      <c r="AC302" s="212"/>
      <c r="AD302" s="212"/>
      <c r="AE302" s="212"/>
      <c r="AF302" s="212"/>
      <c r="AG302" s="212" t="s">
        <v>131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2" x14ac:dyDescent="0.2">
      <c r="A303" s="229"/>
      <c r="B303" s="230"/>
      <c r="C303" s="265" t="s">
        <v>154</v>
      </c>
      <c r="D303" s="233"/>
      <c r="E303" s="234"/>
      <c r="F303" s="232"/>
      <c r="G303" s="232"/>
      <c r="H303" s="232"/>
      <c r="I303" s="232"/>
      <c r="J303" s="232"/>
      <c r="K303" s="232"/>
      <c r="L303" s="232"/>
      <c r="M303" s="232"/>
      <c r="N303" s="231"/>
      <c r="O303" s="231"/>
      <c r="P303" s="231"/>
      <c r="Q303" s="231"/>
      <c r="R303" s="232"/>
      <c r="S303" s="232"/>
      <c r="T303" s="232"/>
      <c r="U303" s="232"/>
      <c r="V303" s="232"/>
      <c r="W303" s="232"/>
      <c r="X303" s="232"/>
      <c r="Y303" s="232"/>
      <c r="Z303" s="212"/>
      <c r="AA303" s="212"/>
      <c r="AB303" s="212"/>
      <c r="AC303" s="212"/>
      <c r="AD303" s="212"/>
      <c r="AE303" s="212"/>
      <c r="AF303" s="212"/>
      <c r="AG303" s="212" t="s">
        <v>135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2">
      <c r="A304" s="229"/>
      <c r="B304" s="230"/>
      <c r="C304" s="265" t="s">
        <v>271</v>
      </c>
      <c r="D304" s="233"/>
      <c r="E304" s="234"/>
      <c r="F304" s="232"/>
      <c r="G304" s="232"/>
      <c r="H304" s="232"/>
      <c r="I304" s="232"/>
      <c r="J304" s="232"/>
      <c r="K304" s="232"/>
      <c r="L304" s="232"/>
      <c r="M304" s="232"/>
      <c r="N304" s="231"/>
      <c r="O304" s="231"/>
      <c r="P304" s="231"/>
      <c r="Q304" s="231"/>
      <c r="R304" s="232"/>
      <c r="S304" s="232"/>
      <c r="T304" s="232"/>
      <c r="U304" s="232"/>
      <c r="V304" s="232"/>
      <c r="W304" s="232"/>
      <c r="X304" s="232"/>
      <c r="Y304" s="232"/>
      <c r="Z304" s="212"/>
      <c r="AA304" s="212"/>
      <c r="AB304" s="212"/>
      <c r="AC304" s="212"/>
      <c r="AD304" s="212"/>
      <c r="AE304" s="212"/>
      <c r="AF304" s="212"/>
      <c r="AG304" s="212" t="s">
        <v>135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2">
      <c r="A305" s="229"/>
      <c r="B305" s="230"/>
      <c r="C305" s="265" t="s">
        <v>292</v>
      </c>
      <c r="D305" s="233"/>
      <c r="E305" s="234">
        <v>6</v>
      </c>
      <c r="F305" s="232"/>
      <c r="G305" s="232"/>
      <c r="H305" s="232"/>
      <c r="I305" s="232"/>
      <c r="J305" s="232"/>
      <c r="K305" s="232"/>
      <c r="L305" s="232"/>
      <c r="M305" s="232"/>
      <c r="N305" s="231"/>
      <c r="O305" s="231"/>
      <c r="P305" s="231"/>
      <c r="Q305" s="231"/>
      <c r="R305" s="232"/>
      <c r="S305" s="232"/>
      <c r="T305" s="232"/>
      <c r="U305" s="232"/>
      <c r="V305" s="232"/>
      <c r="W305" s="232"/>
      <c r="X305" s="232"/>
      <c r="Y305" s="232"/>
      <c r="Z305" s="212"/>
      <c r="AA305" s="212"/>
      <c r="AB305" s="212"/>
      <c r="AC305" s="212"/>
      <c r="AD305" s="212"/>
      <c r="AE305" s="212"/>
      <c r="AF305" s="212"/>
      <c r="AG305" s="212" t="s">
        <v>135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45">
        <v>77</v>
      </c>
      <c r="B306" s="246" t="s">
        <v>388</v>
      </c>
      <c r="C306" s="263" t="s">
        <v>389</v>
      </c>
      <c r="D306" s="247" t="s">
        <v>216</v>
      </c>
      <c r="E306" s="248">
        <v>1</v>
      </c>
      <c r="F306" s="249"/>
      <c r="G306" s="250">
        <f>ROUND(E306*F306,2)</f>
        <v>0</v>
      </c>
      <c r="H306" s="249"/>
      <c r="I306" s="250">
        <f>ROUND(E306*H306,2)</f>
        <v>0</v>
      </c>
      <c r="J306" s="249"/>
      <c r="K306" s="250">
        <f>ROUND(E306*J306,2)</f>
        <v>0</v>
      </c>
      <c r="L306" s="250">
        <v>21</v>
      </c>
      <c r="M306" s="250">
        <f>G306*(1+L306/100)</f>
        <v>0</v>
      </c>
      <c r="N306" s="248">
        <v>0</v>
      </c>
      <c r="O306" s="248">
        <f>ROUND(E306*N306,2)</f>
        <v>0</v>
      </c>
      <c r="P306" s="248">
        <v>0</v>
      </c>
      <c r="Q306" s="248">
        <f>ROUND(E306*P306,2)</f>
        <v>0</v>
      </c>
      <c r="R306" s="250"/>
      <c r="S306" s="250" t="s">
        <v>212</v>
      </c>
      <c r="T306" s="251" t="s">
        <v>213</v>
      </c>
      <c r="U306" s="232">
        <v>0</v>
      </c>
      <c r="V306" s="232">
        <f>ROUND(E306*U306,2)</f>
        <v>0</v>
      </c>
      <c r="W306" s="232"/>
      <c r="X306" s="232" t="s">
        <v>129</v>
      </c>
      <c r="Y306" s="232" t="s">
        <v>130</v>
      </c>
      <c r="Z306" s="212"/>
      <c r="AA306" s="212"/>
      <c r="AB306" s="212"/>
      <c r="AC306" s="212"/>
      <c r="AD306" s="212"/>
      <c r="AE306" s="212"/>
      <c r="AF306" s="212"/>
      <c r="AG306" s="212" t="s">
        <v>131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2" x14ac:dyDescent="0.2">
      <c r="A307" s="229"/>
      <c r="B307" s="230"/>
      <c r="C307" s="265" t="s">
        <v>138</v>
      </c>
      <c r="D307" s="233"/>
      <c r="E307" s="234"/>
      <c r="F307" s="232"/>
      <c r="G307" s="232"/>
      <c r="H307" s="232"/>
      <c r="I307" s="232"/>
      <c r="J307" s="232"/>
      <c r="K307" s="232"/>
      <c r="L307" s="232"/>
      <c r="M307" s="232"/>
      <c r="N307" s="231"/>
      <c r="O307" s="231"/>
      <c r="P307" s="231"/>
      <c r="Q307" s="231"/>
      <c r="R307" s="232"/>
      <c r="S307" s="232"/>
      <c r="T307" s="232"/>
      <c r="U307" s="232"/>
      <c r="V307" s="232"/>
      <c r="W307" s="232"/>
      <c r="X307" s="232"/>
      <c r="Y307" s="232"/>
      <c r="Z307" s="212"/>
      <c r="AA307" s="212"/>
      <c r="AB307" s="212"/>
      <c r="AC307" s="212"/>
      <c r="AD307" s="212"/>
      <c r="AE307" s="212"/>
      <c r="AF307" s="212"/>
      <c r="AG307" s="212" t="s">
        <v>135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">
      <c r="A308" s="229"/>
      <c r="B308" s="230"/>
      <c r="C308" s="265" t="s">
        <v>68</v>
      </c>
      <c r="D308" s="233"/>
      <c r="E308" s="234">
        <v>1</v>
      </c>
      <c r="F308" s="232"/>
      <c r="G308" s="232"/>
      <c r="H308" s="232"/>
      <c r="I308" s="232"/>
      <c r="J308" s="232"/>
      <c r="K308" s="232"/>
      <c r="L308" s="232"/>
      <c r="M308" s="232"/>
      <c r="N308" s="231"/>
      <c r="O308" s="231"/>
      <c r="P308" s="231"/>
      <c r="Q308" s="231"/>
      <c r="R308" s="232"/>
      <c r="S308" s="232"/>
      <c r="T308" s="232"/>
      <c r="U308" s="232"/>
      <c r="V308" s="232"/>
      <c r="W308" s="232"/>
      <c r="X308" s="232"/>
      <c r="Y308" s="232"/>
      <c r="Z308" s="212"/>
      <c r="AA308" s="212"/>
      <c r="AB308" s="212"/>
      <c r="AC308" s="212"/>
      <c r="AD308" s="212"/>
      <c r="AE308" s="212"/>
      <c r="AF308" s="212"/>
      <c r="AG308" s="212" t="s">
        <v>135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x14ac:dyDescent="0.2">
      <c r="A309" s="238" t="s">
        <v>123</v>
      </c>
      <c r="B309" s="239" t="s">
        <v>86</v>
      </c>
      <c r="C309" s="262" t="s">
        <v>87</v>
      </c>
      <c r="D309" s="240"/>
      <c r="E309" s="241"/>
      <c r="F309" s="242"/>
      <c r="G309" s="242">
        <f>SUMIF(AG310:AG310,"&lt;&gt;NOR",G310:G310)</f>
        <v>0</v>
      </c>
      <c r="H309" s="242"/>
      <c r="I309" s="242">
        <f>SUM(I310:I310)</f>
        <v>0</v>
      </c>
      <c r="J309" s="242"/>
      <c r="K309" s="242">
        <f>SUM(K310:K310)</f>
        <v>0</v>
      </c>
      <c r="L309" s="242"/>
      <c r="M309" s="242">
        <f>SUM(M310:M310)</f>
        <v>0</v>
      </c>
      <c r="N309" s="241"/>
      <c r="O309" s="241">
        <f>SUM(O310:O310)</f>
        <v>0</v>
      </c>
      <c r="P309" s="241"/>
      <c r="Q309" s="241">
        <f>SUM(Q310:Q310)</f>
        <v>0</v>
      </c>
      <c r="R309" s="242"/>
      <c r="S309" s="242"/>
      <c r="T309" s="243"/>
      <c r="U309" s="237"/>
      <c r="V309" s="237">
        <f>SUM(V310:V310)</f>
        <v>221.67</v>
      </c>
      <c r="W309" s="237"/>
      <c r="X309" s="237"/>
      <c r="Y309" s="237"/>
      <c r="AG309" t="s">
        <v>124</v>
      </c>
    </row>
    <row r="310" spans="1:60" outlineLevel="1" x14ac:dyDescent="0.2">
      <c r="A310" s="253">
        <v>78</v>
      </c>
      <c r="B310" s="254" t="s">
        <v>390</v>
      </c>
      <c r="C310" s="267" t="s">
        <v>391</v>
      </c>
      <c r="D310" s="255" t="s">
        <v>232</v>
      </c>
      <c r="E310" s="256">
        <v>568.37968000000001</v>
      </c>
      <c r="F310" s="257"/>
      <c r="G310" s="258">
        <f>ROUND(E310*F310,2)</f>
        <v>0</v>
      </c>
      <c r="H310" s="257"/>
      <c r="I310" s="258">
        <f>ROUND(E310*H310,2)</f>
        <v>0</v>
      </c>
      <c r="J310" s="257"/>
      <c r="K310" s="258">
        <f>ROUND(E310*J310,2)</f>
        <v>0</v>
      </c>
      <c r="L310" s="258">
        <v>21</v>
      </c>
      <c r="M310" s="258">
        <f>G310*(1+L310/100)</f>
        <v>0</v>
      </c>
      <c r="N310" s="256">
        <v>0</v>
      </c>
      <c r="O310" s="256">
        <f>ROUND(E310*N310,2)</f>
        <v>0</v>
      </c>
      <c r="P310" s="256">
        <v>0</v>
      </c>
      <c r="Q310" s="256">
        <f>ROUND(E310*P310,2)</f>
        <v>0</v>
      </c>
      <c r="R310" s="258"/>
      <c r="S310" s="258" t="s">
        <v>128</v>
      </c>
      <c r="T310" s="259" t="s">
        <v>128</v>
      </c>
      <c r="U310" s="232">
        <v>0.39</v>
      </c>
      <c r="V310" s="232">
        <f>ROUND(E310*U310,2)</f>
        <v>221.67</v>
      </c>
      <c r="W310" s="232"/>
      <c r="X310" s="232" t="s">
        <v>392</v>
      </c>
      <c r="Y310" s="232" t="s">
        <v>130</v>
      </c>
      <c r="Z310" s="212"/>
      <c r="AA310" s="212"/>
      <c r="AB310" s="212"/>
      <c r="AC310" s="212"/>
      <c r="AD310" s="212"/>
      <c r="AE310" s="212"/>
      <c r="AF310" s="212"/>
      <c r="AG310" s="212" t="s">
        <v>393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x14ac:dyDescent="0.2">
      <c r="A311" s="238" t="s">
        <v>123</v>
      </c>
      <c r="B311" s="239" t="s">
        <v>88</v>
      </c>
      <c r="C311" s="262" t="s">
        <v>89</v>
      </c>
      <c r="D311" s="240"/>
      <c r="E311" s="241"/>
      <c r="F311" s="242"/>
      <c r="G311" s="242">
        <f>SUMIF(AG312:AG321,"&lt;&gt;NOR",G312:G321)</f>
        <v>0</v>
      </c>
      <c r="H311" s="242"/>
      <c r="I311" s="242">
        <f>SUM(I312:I321)</f>
        <v>0</v>
      </c>
      <c r="J311" s="242"/>
      <c r="K311" s="242">
        <f>SUM(K312:K321)</f>
        <v>0</v>
      </c>
      <c r="L311" s="242"/>
      <c r="M311" s="242">
        <f>SUM(M312:M321)</f>
        <v>0</v>
      </c>
      <c r="N311" s="241"/>
      <c r="O311" s="241">
        <f>SUM(O312:O321)</f>
        <v>0.02</v>
      </c>
      <c r="P311" s="241"/>
      <c r="Q311" s="241">
        <f>SUM(Q312:Q321)</f>
        <v>0</v>
      </c>
      <c r="R311" s="242"/>
      <c r="S311" s="242"/>
      <c r="T311" s="243"/>
      <c r="U311" s="237"/>
      <c r="V311" s="237">
        <f>SUM(V312:V321)</f>
        <v>7.4300000000000006</v>
      </c>
      <c r="W311" s="237"/>
      <c r="X311" s="237"/>
      <c r="Y311" s="237"/>
      <c r="AG311" t="s">
        <v>124</v>
      </c>
    </row>
    <row r="312" spans="1:60" outlineLevel="1" x14ac:dyDescent="0.2">
      <c r="A312" s="245">
        <v>79</v>
      </c>
      <c r="B312" s="246" t="s">
        <v>394</v>
      </c>
      <c r="C312" s="263" t="s">
        <v>395</v>
      </c>
      <c r="D312" s="247" t="s">
        <v>127</v>
      </c>
      <c r="E312" s="248">
        <v>20</v>
      </c>
      <c r="F312" s="249"/>
      <c r="G312" s="250">
        <f>ROUND(E312*F312,2)</f>
        <v>0</v>
      </c>
      <c r="H312" s="249"/>
      <c r="I312" s="250">
        <f>ROUND(E312*H312,2)</f>
        <v>0</v>
      </c>
      <c r="J312" s="249"/>
      <c r="K312" s="250">
        <f>ROUND(E312*J312,2)</f>
        <v>0</v>
      </c>
      <c r="L312" s="250">
        <v>21</v>
      </c>
      <c r="M312" s="250">
        <f>G312*(1+L312/100)</f>
        <v>0</v>
      </c>
      <c r="N312" s="248">
        <v>5.8E-4</v>
      </c>
      <c r="O312" s="248">
        <f>ROUND(E312*N312,2)</f>
        <v>0.01</v>
      </c>
      <c r="P312" s="248">
        <v>0</v>
      </c>
      <c r="Q312" s="248">
        <f>ROUND(E312*P312,2)</f>
        <v>0</v>
      </c>
      <c r="R312" s="250"/>
      <c r="S312" s="250" t="s">
        <v>128</v>
      </c>
      <c r="T312" s="251" t="s">
        <v>128</v>
      </c>
      <c r="U312" s="232">
        <v>0.16</v>
      </c>
      <c r="V312" s="232">
        <f>ROUND(E312*U312,2)</f>
        <v>3.2</v>
      </c>
      <c r="W312" s="232"/>
      <c r="X312" s="232" t="s">
        <v>129</v>
      </c>
      <c r="Y312" s="232" t="s">
        <v>130</v>
      </c>
      <c r="Z312" s="212"/>
      <c r="AA312" s="212"/>
      <c r="AB312" s="212"/>
      <c r="AC312" s="212"/>
      <c r="AD312" s="212"/>
      <c r="AE312" s="212"/>
      <c r="AF312" s="212"/>
      <c r="AG312" s="212" t="s">
        <v>131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2" x14ac:dyDescent="0.2">
      <c r="A313" s="229"/>
      <c r="B313" s="230"/>
      <c r="C313" s="265" t="s">
        <v>154</v>
      </c>
      <c r="D313" s="233"/>
      <c r="E313" s="234"/>
      <c r="F313" s="232"/>
      <c r="G313" s="232"/>
      <c r="H313" s="232"/>
      <c r="I313" s="232"/>
      <c r="J313" s="232"/>
      <c r="K313" s="232"/>
      <c r="L313" s="232"/>
      <c r="M313" s="232"/>
      <c r="N313" s="231"/>
      <c r="O313" s="231"/>
      <c r="P313" s="231"/>
      <c r="Q313" s="231"/>
      <c r="R313" s="232"/>
      <c r="S313" s="232"/>
      <c r="T313" s="232"/>
      <c r="U313" s="232"/>
      <c r="V313" s="232"/>
      <c r="W313" s="232"/>
      <c r="X313" s="232"/>
      <c r="Y313" s="232"/>
      <c r="Z313" s="212"/>
      <c r="AA313" s="212"/>
      <c r="AB313" s="212"/>
      <c r="AC313" s="212"/>
      <c r="AD313" s="212"/>
      <c r="AE313" s="212"/>
      <c r="AF313" s="212"/>
      <c r="AG313" s="212" t="s">
        <v>135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2">
      <c r="A314" s="229"/>
      <c r="B314" s="230"/>
      <c r="C314" s="265" t="s">
        <v>221</v>
      </c>
      <c r="D314" s="233"/>
      <c r="E314" s="234"/>
      <c r="F314" s="232"/>
      <c r="G314" s="232"/>
      <c r="H314" s="232"/>
      <c r="I314" s="232"/>
      <c r="J314" s="232"/>
      <c r="K314" s="232"/>
      <c r="L314" s="232"/>
      <c r="M314" s="232"/>
      <c r="N314" s="231"/>
      <c r="O314" s="231"/>
      <c r="P314" s="231"/>
      <c r="Q314" s="231"/>
      <c r="R314" s="232"/>
      <c r="S314" s="232"/>
      <c r="T314" s="232"/>
      <c r="U314" s="232"/>
      <c r="V314" s="232"/>
      <c r="W314" s="232"/>
      <c r="X314" s="232"/>
      <c r="Y314" s="232"/>
      <c r="Z314" s="212"/>
      <c r="AA314" s="212"/>
      <c r="AB314" s="212"/>
      <c r="AC314" s="212"/>
      <c r="AD314" s="212"/>
      <c r="AE314" s="212"/>
      <c r="AF314" s="212"/>
      <c r="AG314" s="212" t="s">
        <v>135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">
      <c r="A315" s="229"/>
      <c r="B315" s="230"/>
      <c r="C315" s="265" t="s">
        <v>396</v>
      </c>
      <c r="D315" s="233"/>
      <c r="E315" s="234">
        <v>20</v>
      </c>
      <c r="F315" s="232"/>
      <c r="G315" s="232"/>
      <c r="H315" s="232"/>
      <c r="I315" s="232"/>
      <c r="J315" s="232"/>
      <c r="K315" s="232"/>
      <c r="L315" s="232"/>
      <c r="M315" s="232"/>
      <c r="N315" s="231"/>
      <c r="O315" s="231"/>
      <c r="P315" s="231"/>
      <c r="Q315" s="231"/>
      <c r="R315" s="232"/>
      <c r="S315" s="232"/>
      <c r="T315" s="232"/>
      <c r="U315" s="232"/>
      <c r="V315" s="232"/>
      <c r="W315" s="232"/>
      <c r="X315" s="232"/>
      <c r="Y315" s="232"/>
      <c r="Z315" s="212"/>
      <c r="AA315" s="212"/>
      <c r="AB315" s="212"/>
      <c r="AC315" s="212"/>
      <c r="AD315" s="212"/>
      <c r="AE315" s="212"/>
      <c r="AF315" s="212"/>
      <c r="AG315" s="212" t="s">
        <v>135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ht="22.5" outlineLevel="1" x14ac:dyDescent="0.2">
      <c r="A316" s="245">
        <v>80</v>
      </c>
      <c r="B316" s="246" t="s">
        <v>397</v>
      </c>
      <c r="C316" s="263" t="s">
        <v>398</v>
      </c>
      <c r="D316" s="247" t="s">
        <v>270</v>
      </c>
      <c r="E316" s="248">
        <v>42</v>
      </c>
      <c r="F316" s="249"/>
      <c r="G316" s="250">
        <f>ROUND(E316*F316,2)</f>
        <v>0</v>
      </c>
      <c r="H316" s="249"/>
      <c r="I316" s="250">
        <f>ROUND(E316*H316,2)</f>
        <v>0</v>
      </c>
      <c r="J316" s="249"/>
      <c r="K316" s="250">
        <f>ROUND(E316*J316,2)</f>
        <v>0</v>
      </c>
      <c r="L316" s="250">
        <v>21</v>
      </c>
      <c r="M316" s="250">
        <f>G316*(1+L316/100)</f>
        <v>0</v>
      </c>
      <c r="N316" s="248">
        <v>2.1000000000000001E-4</v>
      </c>
      <c r="O316" s="248">
        <f>ROUND(E316*N316,2)</f>
        <v>0.01</v>
      </c>
      <c r="P316" s="248">
        <v>0</v>
      </c>
      <c r="Q316" s="248">
        <f>ROUND(E316*P316,2)</f>
        <v>0</v>
      </c>
      <c r="R316" s="250"/>
      <c r="S316" s="250" t="s">
        <v>128</v>
      </c>
      <c r="T316" s="251" t="s">
        <v>128</v>
      </c>
      <c r="U316" s="232">
        <v>0.1</v>
      </c>
      <c r="V316" s="232">
        <f>ROUND(E316*U316,2)</f>
        <v>4.2</v>
      </c>
      <c r="W316" s="232"/>
      <c r="X316" s="232" t="s">
        <v>129</v>
      </c>
      <c r="Y316" s="232" t="s">
        <v>130</v>
      </c>
      <c r="Z316" s="212"/>
      <c r="AA316" s="212"/>
      <c r="AB316" s="212"/>
      <c r="AC316" s="212"/>
      <c r="AD316" s="212"/>
      <c r="AE316" s="212"/>
      <c r="AF316" s="212"/>
      <c r="AG316" s="212" t="s">
        <v>131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2" x14ac:dyDescent="0.2">
      <c r="A317" s="229"/>
      <c r="B317" s="230"/>
      <c r="C317" s="265" t="s">
        <v>154</v>
      </c>
      <c r="D317" s="233"/>
      <c r="E317" s="234"/>
      <c r="F317" s="232"/>
      <c r="G317" s="232"/>
      <c r="H317" s="232"/>
      <c r="I317" s="232"/>
      <c r="J317" s="232"/>
      <c r="K317" s="232"/>
      <c r="L317" s="232"/>
      <c r="M317" s="232"/>
      <c r="N317" s="231"/>
      <c r="O317" s="231"/>
      <c r="P317" s="231"/>
      <c r="Q317" s="231"/>
      <c r="R317" s="232"/>
      <c r="S317" s="232"/>
      <c r="T317" s="232"/>
      <c r="U317" s="232"/>
      <c r="V317" s="232"/>
      <c r="W317" s="232"/>
      <c r="X317" s="232"/>
      <c r="Y317" s="232"/>
      <c r="Z317" s="212"/>
      <c r="AA317" s="212"/>
      <c r="AB317" s="212"/>
      <c r="AC317" s="212"/>
      <c r="AD317" s="212"/>
      <c r="AE317" s="212"/>
      <c r="AF317" s="212"/>
      <c r="AG317" s="212" t="s">
        <v>135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3" x14ac:dyDescent="0.2">
      <c r="A318" s="229"/>
      <c r="B318" s="230"/>
      <c r="C318" s="265" t="s">
        <v>221</v>
      </c>
      <c r="D318" s="233"/>
      <c r="E318" s="234"/>
      <c r="F318" s="232"/>
      <c r="G318" s="232"/>
      <c r="H318" s="232"/>
      <c r="I318" s="232"/>
      <c r="J318" s="232"/>
      <c r="K318" s="232"/>
      <c r="L318" s="232"/>
      <c r="M318" s="232"/>
      <c r="N318" s="231"/>
      <c r="O318" s="231"/>
      <c r="P318" s="231"/>
      <c r="Q318" s="231"/>
      <c r="R318" s="232"/>
      <c r="S318" s="232"/>
      <c r="T318" s="232"/>
      <c r="U318" s="232"/>
      <c r="V318" s="232"/>
      <c r="W318" s="232"/>
      <c r="X318" s="232"/>
      <c r="Y318" s="232"/>
      <c r="Z318" s="212"/>
      <c r="AA318" s="212"/>
      <c r="AB318" s="212"/>
      <c r="AC318" s="212"/>
      <c r="AD318" s="212"/>
      <c r="AE318" s="212"/>
      <c r="AF318" s="212"/>
      <c r="AG318" s="212" t="s">
        <v>135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3" x14ac:dyDescent="0.2">
      <c r="A319" s="229"/>
      <c r="B319" s="230"/>
      <c r="C319" s="265" t="s">
        <v>399</v>
      </c>
      <c r="D319" s="233"/>
      <c r="E319" s="234">
        <v>40</v>
      </c>
      <c r="F319" s="232"/>
      <c r="G319" s="232"/>
      <c r="H319" s="232"/>
      <c r="I319" s="232"/>
      <c r="J319" s="232"/>
      <c r="K319" s="232"/>
      <c r="L319" s="232"/>
      <c r="M319" s="232"/>
      <c r="N319" s="231"/>
      <c r="O319" s="231"/>
      <c r="P319" s="231"/>
      <c r="Q319" s="231"/>
      <c r="R319" s="232"/>
      <c r="S319" s="232"/>
      <c r="T319" s="232"/>
      <c r="U319" s="232"/>
      <c r="V319" s="232"/>
      <c r="W319" s="232"/>
      <c r="X319" s="232"/>
      <c r="Y319" s="232"/>
      <c r="Z319" s="212"/>
      <c r="AA319" s="212"/>
      <c r="AB319" s="212"/>
      <c r="AC319" s="212"/>
      <c r="AD319" s="212"/>
      <c r="AE319" s="212"/>
      <c r="AF319" s="212"/>
      <c r="AG319" s="212" t="s">
        <v>135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2">
      <c r="A320" s="229"/>
      <c r="B320" s="230"/>
      <c r="C320" s="266" t="s">
        <v>237</v>
      </c>
      <c r="D320" s="235"/>
      <c r="E320" s="236">
        <v>2</v>
      </c>
      <c r="F320" s="232"/>
      <c r="G320" s="232"/>
      <c r="H320" s="232"/>
      <c r="I320" s="232"/>
      <c r="J320" s="232"/>
      <c r="K320" s="232"/>
      <c r="L320" s="232"/>
      <c r="M320" s="232"/>
      <c r="N320" s="231"/>
      <c r="O320" s="231"/>
      <c r="P320" s="231"/>
      <c r="Q320" s="231"/>
      <c r="R320" s="232"/>
      <c r="S320" s="232"/>
      <c r="T320" s="232"/>
      <c r="U320" s="232"/>
      <c r="V320" s="232"/>
      <c r="W320" s="232"/>
      <c r="X320" s="232"/>
      <c r="Y320" s="232"/>
      <c r="Z320" s="212"/>
      <c r="AA320" s="212"/>
      <c r="AB320" s="212"/>
      <c r="AC320" s="212"/>
      <c r="AD320" s="212"/>
      <c r="AE320" s="212"/>
      <c r="AF320" s="212"/>
      <c r="AG320" s="212" t="s">
        <v>135</v>
      </c>
      <c r="AH320" s="212">
        <v>4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53">
        <v>81</v>
      </c>
      <c r="B321" s="254" t="s">
        <v>400</v>
      </c>
      <c r="C321" s="267" t="s">
        <v>401</v>
      </c>
      <c r="D321" s="255" t="s">
        <v>232</v>
      </c>
      <c r="E321" s="256">
        <v>2.0420000000000001E-2</v>
      </c>
      <c r="F321" s="257"/>
      <c r="G321" s="258">
        <f>ROUND(E321*F321,2)</f>
        <v>0</v>
      </c>
      <c r="H321" s="257"/>
      <c r="I321" s="258">
        <f>ROUND(E321*H321,2)</f>
        <v>0</v>
      </c>
      <c r="J321" s="257"/>
      <c r="K321" s="258">
        <f>ROUND(E321*J321,2)</f>
        <v>0</v>
      </c>
      <c r="L321" s="258">
        <v>21</v>
      </c>
      <c r="M321" s="258">
        <f>G321*(1+L321/100)</f>
        <v>0</v>
      </c>
      <c r="N321" s="256">
        <v>0</v>
      </c>
      <c r="O321" s="256">
        <f>ROUND(E321*N321,2)</f>
        <v>0</v>
      </c>
      <c r="P321" s="256">
        <v>0</v>
      </c>
      <c r="Q321" s="256">
        <f>ROUND(E321*P321,2)</f>
        <v>0</v>
      </c>
      <c r="R321" s="258"/>
      <c r="S321" s="258" t="s">
        <v>128</v>
      </c>
      <c r="T321" s="259" t="s">
        <v>128</v>
      </c>
      <c r="U321" s="232">
        <v>1.5669999999999999</v>
      </c>
      <c r="V321" s="232">
        <f>ROUND(E321*U321,2)</f>
        <v>0.03</v>
      </c>
      <c r="W321" s="232"/>
      <c r="X321" s="232" t="s">
        <v>392</v>
      </c>
      <c r="Y321" s="232" t="s">
        <v>130</v>
      </c>
      <c r="Z321" s="212"/>
      <c r="AA321" s="212"/>
      <c r="AB321" s="212"/>
      <c r="AC321" s="212"/>
      <c r="AD321" s="212"/>
      <c r="AE321" s="212"/>
      <c r="AF321" s="212"/>
      <c r="AG321" s="212" t="s">
        <v>393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x14ac:dyDescent="0.2">
      <c r="A322" s="238" t="s">
        <v>123</v>
      </c>
      <c r="B322" s="239" t="s">
        <v>90</v>
      </c>
      <c r="C322" s="262" t="s">
        <v>91</v>
      </c>
      <c r="D322" s="240"/>
      <c r="E322" s="241"/>
      <c r="F322" s="242"/>
      <c r="G322" s="242">
        <f>SUMIF(AG323:AG332,"&lt;&gt;NOR",G323:G332)</f>
        <v>0</v>
      </c>
      <c r="H322" s="242"/>
      <c r="I322" s="242">
        <f>SUM(I323:I332)</f>
        <v>0</v>
      </c>
      <c r="J322" s="242"/>
      <c r="K322" s="242">
        <f>SUM(K323:K332)</f>
        <v>0</v>
      </c>
      <c r="L322" s="242"/>
      <c r="M322" s="242">
        <f>SUM(M323:M332)</f>
        <v>0</v>
      </c>
      <c r="N322" s="241"/>
      <c r="O322" s="241">
        <f>SUM(O323:O332)</f>
        <v>0.02</v>
      </c>
      <c r="P322" s="241"/>
      <c r="Q322" s="241">
        <f>SUM(Q323:Q332)</f>
        <v>0</v>
      </c>
      <c r="R322" s="242"/>
      <c r="S322" s="242"/>
      <c r="T322" s="243"/>
      <c r="U322" s="237"/>
      <c r="V322" s="237">
        <f>SUM(V323:V332)</f>
        <v>3.6799999999999997</v>
      </c>
      <c r="W322" s="237"/>
      <c r="X322" s="237"/>
      <c r="Y322" s="237"/>
      <c r="AG322" t="s">
        <v>124</v>
      </c>
    </row>
    <row r="323" spans="1:60" outlineLevel="1" x14ac:dyDescent="0.2">
      <c r="A323" s="245">
        <v>82</v>
      </c>
      <c r="B323" s="246" t="s">
        <v>402</v>
      </c>
      <c r="C323" s="263" t="s">
        <v>403</v>
      </c>
      <c r="D323" s="247" t="s">
        <v>270</v>
      </c>
      <c r="E323" s="248">
        <v>6</v>
      </c>
      <c r="F323" s="249"/>
      <c r="G323" s="250">
        <f>ROUND(E323*F323,2)</f>
        <v>0</v>
      </c>
      <c r="H323" s="249"/>
      <c r="I323" s="250">
        <f>ROUND(E323*H323,2)</f>
        <v>0</v>
      </c>
      <c r="J323" s="249"/>
      <c r="K323" s="250">
        <f>ROUND(E323*J323,2)</f>
        <v>0</v>
      </c>
      <c r="L323" s="250">
        <v>21</v>
      </c>
      <c r="M323" s="250">
        <f>G323*(1+L323/100)</f>
        <v>0</v>
      </c>
      <c r="N323" s="248">
        <v>3.5699999999999998E-3</v>
      </c>
      <c r="O323" s="248">
        <f>ROUND(E323*N323,2)</f>
        <v>0.02</v>
      </c>
      <c r="P323" s="248">
        <v>0</v>
      </c>
      <c r="Q323" s="248">
        <f>ROUND(E323*P323,2)</f>
        <v>0</v>
      </c>
      <c r="R323" s="250"/>
      <c r="S323" s="250" t="s">
        <v>128</v>
      </c>
      <c r="T323" s="251" t="s">
        <v>128</v>
      </c>
      <c r="U323" s="232">
        <v>0.55000000000000004</v>
      </c>
      <c r="V323" s="232">
        <f>ROUND(E323*U323,2)</f>
        <v>3.3</v>
      </c>
      <c r="W323" s="232"/>
      <c r="X323" s="232" t="s">
        <v>129</v>
      </c>
      <c r="Y323" s="232" t="s">
        <v>130</v>
      </c>
      <c r="Z323" s="212"/>
      <c r="AA323" s="212"/>
      <c r="AB323" s="212"/>
      <c r="AC323" s="212"/>
      <c r="AD323" s="212"/>
      <c r="AE323" s="212"/>
      <c r="AF323" s="212"/>
      <c r="AG323" s="212" t="s">
        <v>131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2">
      <c r="A324" s="229"/>
      <c r="B324" s="230"/>
      <c r="C324" s="265" t="s">
        <v>168</v>
      </c>
      <c r="D324" s="233"/>
      <c r="E324" s="234"/>
      <c r="F324" s="232"/>
      <c r="G324" s="232"/>
      <c r="H324" s="232"/>
      <c r="I324" s="232"/>
      <c r="J324" s="232"/>
      <c r="K324" s="232"/>
      <c r="L324" s="232"/>
      <c r="M324" s="232"/>
      <c r="N324" s="231"/>
      <c r="O324" s="231"/>
      <c r="P324" s="231"/>
      <c r="Q324" s="231"/>
      <c r="R324" s="232"/>
      <c r="S324" s="232"/>
      <c r="T324" s="232"/>
      <c r="U324" s="232"/>
      <c r="V324" s="232"/>
      <c r="W324" s="232"/>
      <c r="X324" s="232"/>
      <c r="Y324" s="232"/>
      <c r="Z324" s="212"/>
      <c r="AA324" s="212"/>
      <c r="AB324" s="212"/>
      <c r="AC324" s="212"/>
      <c r="AD324" s="212"/>
      <c r="AE324" s="212"/>
      <c r="AF324" s="212"/>
      <c r="AG324" s="212" t="s">
        <v>135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2">
      <c r="A325" s="229"/>
      <c r="B325" s="230"/>
      <c r="C325" s="265" t="s">
        <v>169</v>
      </c>
      <c r="D325" s="233"/>
      <c r="E325" s="234"/>
      <c r="F325" s="232"/>
      <c r="G325" s="232"/>
      <c r="H325" s="232"/>
      <c r="I325" s="232"/>
      <c r="J325" s="232"/>
      <c r="K325" s="232"/>
      <c r="L325" s="232"/>
      <c r="M325" s="232"/>
      <c r="N325" s="231"/>
      <c r="O325" s="231"/>
      <c r="P325" s="231"/>
      <c r="Q325" s="231"/>
      <c r="R325" s="232"/>
      <c r="S325" s="232"/>
      <c r="T325" s="232"/>
      <c r="U325" s="232"/>
      <c r="V325" s="232"/>
      <c r="W325" s="232"/>
      <c r="X325" s="232"/>
      <c r="Y325" s="232"/>
      <c r="Z325" s="212"/>
      <c r="AA325" s="212"/>
      <c r="AB325" s="212"/>
      <c r="AC325" s="212"/>
      <c r="AD325" s="212"/>
      <c r="AE325" s="212"/>
      <c r="AF325" s="212"/>
      <c r="AG325" s="212" t="s">
        <v>135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3" x14ac:dyDescent="0.2">
      <c r="A326" s="229"/>
      <c r="B326" s="230"/>
      <c r="C326" s="265" t="s">
        <v>404</v>
      </c>
      <c r="D326" s="233"/>
      <c r="E326" s="234">
        <v>3</v>
      </c>
      <c r="F326" s="232"/>
      <c r="G326" s="232"/>
      <c r="H326" s="232"/>
      <c r="I326" s="232"/>
      <c r="J326" s="232"/>
      <c r="K326" s="232"/>
      <c r="L326" s="232"/>
      <c r="M326" s="232"/>
      <c r="N326" s="231"/>
      <c r="O326" s="231"/>
      <c r="P326" s="231"/>
      <c r="Q326" s="231"/>
      <c r="R326" s="232"/>
      <c r="S326" s="232"/>
      <c r="T326" s="232"/>
      <c r="U326" s="232"/>
      <c r="V326" s="232"/>
      <c r="W326" s="232"/>
      <c r="X326" s="232"/>
      <c r="Y326" s="232"/>
      <c r="Z326" s="212"/>
      <c r="AA326" s="212"/>
      <c r="AB326" s="212"/>
      <c r="AC326" s="212"/>
      <c r="AD326" s="212"/>
      <c r="AE326" s="212"/>
      <c r="AF326" s="212"/>
      <c r="AG326" s="212" t="s">
        <v>135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3" x14ac:dyDescent="0.2">
      <c r="A327" s="229"/>
      <c r="B327" s="230"/>
      <c r="C327" s="265" t="s">
        <v>165</v>
      </c>
      <c r="D327" s="233"/>
      <c r="E327" s="234"/>
      <c r="F327" s="232"/>
      <c r="G327" s="232"/>
      <c r="H327" s="232"/>
      <c r="I327" s="232"/>
      <c r="J327" s="232"/>
      <c r="K327" s="232"/>
      <c r="L327" s="232"/>
      <c r="M327" s="232"/>
      <c r="N327" s="231"/>
      <c r="O327" s="231"/>
      <c r="P327" s="231"/>
      <c r="Q327" s="231"/>
      <c r="R327" s="232"/>
      <c r="S327" s="232"/>
      <c r="T327" s="232"/>
      <c r="U327" s="232"/>
      <c r="V327" s="232"/>
      <c r="W327" s="232"/>
      <c r="X327" s="232"/>
      <c r="Y327" s="232"/>
      <c r="Z327" s="212"/>
      <c r="AA327" s="212"/>
      <c r="AB327" s="212"/>
      <c r="AC327" s="212"/>
      <c r="AD327" s="212"/>
      <c r="AE327" s="212"/>
      <c r="AF327" s="212"/>
      <c r="AG327" s="212" t="s">
        <v>135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">
      <c r="A328" s="229"/>
      <c r="B328" s="230"/>
      <c r="C328" s="265" t="s">
        <v>166</v>
      </c>
      <c r="D328" s="233"/>
      <c r="E328" s="234"/>
      <c r="F328" s="232"/>
      <c r="G328" s="232"/>
      <c r="H328" s="232"/>
      <c r="I328" s="232"/>
      <c r="J328" s="232"/>
      <c r="K328" s="232"/>
      <c r="L328" s="232"/>
      <c r="M328" s="232"/>
      <c r="N328" s="231"/>
      <c r="O328" s="231"/>
      <c r="P328" s="231"/>
      <c r="Q328" s="231"/>
      <c r="R328" s="232"/>
      <c r="S328" s="232"/>
      <c r="T328" s="232"/>
      <c r="U328" s="232"/>
      <c r="V328" s="232"/>
      <c r="W328" s="232"/>
      <c r="X328" s="232"/>
      <c r="Y328" s="232"/>
      <c r="Z328" s="212"/>
      <c r="AA328" s="212"/>
      <c r="AB328" s="212"/>
      <c r="AC328" s="212"/>
      <c r="AD328" s="212"/>
      <c r="AE328" s="212"/>
      <c r="AF328" s="212"/>
      <c r="AG328" s="212" t="s">
        <v>135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29"/>
      <c r="B329" s="230"/>
      <c r="C329" s="265" t="s">
        <v>404</v>
      </c>
      <c r="D329" s="233"/>
      <c r="E329" s="234">
        <v>3</v>
      </c>
      <c r="F329" s="232"/>
      <c r="G329" s="232"/>
      <c r="H329" s="232"/>
      <c r="I329" s="232"/>
      <c r="J329" s="232"/>
      <c r="K329" s="232"/>
      <c r="L329" s="232"/>
      <c r="M329" s="232"/>
      <c r="N329" s="231"/>
      <c r="O329" s="231"/>
      <c r="P329" s="231"/>
      <c r="Q329" s="231"/>
      <c r="R329" s="232"/>
      <c r="S329" s="232"/>
      <c r="T329" s="232"/>
      <c r="U329" s="232"/>
      <c r="V329" s="232"/>
      <c r="W329" s="232"/>
      <c r="X329" s="232"/>
      <c r="Y329" s="232"/>
      <c r="Z329" s="212"/>
      <c r="AA329" s="212"/>
      <c r="AB329" s="212"/>
      <c r="AC329" s="212"/>
      <c r="AD329" s="212"/>
      <c r="AE329" s="212"/>
      <c r="AF329" s="212"/>
      <c r="AG329" s="212" t="s">
        <v>135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45">
        <v>83</v>
      </c>
      <c r="B330" s="246" t="s">
        <v>405</v>
      </c>
      <c r="C330" s="263" t="s">
        <v>406</v>
      </c>
      <c r="D330" s="247" t="s">
        <v>270</v>
      </c>
      <c r="E330" s="248">
        <v>6</v>
      </c>
      <c r="F330" s="249"/>
      <c r="G330" s="250">
        <f>ROUND(E330*F330,2)</f>
        <v>0</v>
      </c>
      <c r="H330" s="249"/>
      <c r="I330" s="250">
        <f>ROUND(E330*H330,2)</f>
        <v>0</v>
      </c>
      <c r="J330" s="249"/>
      <c r="K330" s="250">
        <f>ROUND(E330*J330,2)</f>
        <v>0</v>
      </c>
      <c r="L330" s="250">
        <v>21</v>
      </c>
      <c r="M330" s="250">
        <f>G330*(1+L330/100)</f>
        <v>0</v>
      </c>
      <c r="N330" s="248">
        <v>0</v>
      </c>
      <c r="O330" s="248">
        <f>ROUND(E330*N330,2)</f>
        <v>0</v>
      </c>
      <c r="P330" s="248">
        <v>0</v>
      </c>
      <c r="Q330" s="248">
        <f>ROUND(E330*P330,2)</f>
        <v>0</v>
      </c>
      <c r="R330" s="250"/>
      <c r="S330" s="250" t="s">
        <v>128</v>
      </c>
      <c r="T330" s="251" t="s">
        <v>128</v>
      </c>
      <c r="U330" s="232">
        <v>5.8999999999999997E-2</v>
      </c>
      <c r="V330" s="232">
        <f>ROUND(E330*U330,2)</f>
        <v>0.35</v>
      </c>
      <c r="W330" s="232"/>
      <c r="X330" s="232" t="s">
        <v>129</v>
      </c>
      <c r="Y330" s="232" t="s">
        <v>130</v>
      </c>
      <c r="Z330" s="212"/>
      <c r="AA330" s="212"/>
      <c r="AB330" s="212"/>
      <c r="AC330" s="212"/>
      <c r="AD330" s="212"/>
      <c r="AE330" s="212"/>
      <c r="AF330" s="212"/>
      <c r="AG330" s="212" t="s">
        <v>131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2" x14ac:dyDescent="0.2">
      <c r="A331" s="229"/>
      <c r="B331" s="230"/>
      <c r="C331" s="265" t="s">
        <v>407</v>
      </c>
      <c r="D331" s="233"/>
      <c r="E331" s="234">
        <v>6</v>
      </c>
      <c r="F331" s="232"/>
      <c r="G331" s="232"/>
      <c r="H331" s="232"/>
      <c r="I331" s="232"/>
      <c r="J331" s="232"/>
      <c r="K331" s="232"/>
      <c r="L331" s="232"/>
      <c r="M331" s="232"/>
      <c r="N331" s="231"/>
      <c r="O331" s="231"/>
      <c r="P331" s="231"/>
      <c r="Q331" s="231"/>
      <c r="R331" s="232"/>
      <c r="S331" s="232"/>
      <c r="T331" s="232"/>
      <c r="U331" s="232"/>
      <c r="V331" s="232"/>
      <c r="W331" s="232"/>
      <c r="X331" s="232"/>
      <c r="Y331" s="232"/>
      <c r="Z331" s="212"/>
      <c r="AA331" s="212"/>
      <c r="AB331" s="212"/>
      <c r="AC331" s="212"/>
      <c r="AD331" s="212"/>
      <c r="AE331" s="212"/>
      <c r="AF331" s="212"/>
      <c r="AG331" s="212" t="s">
        <v>135</v>
      </c>
      <c r="AH331" s="212">
        <v>5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53">
        <v>84</v>
      </c>
      <c r="B332" s="254" t="s">
        <v>408</v>
      </c>
      <c r="C332" s="267" t="s">
        <v>409</v>
      </c>
      <c r="D332" s="255" t="s">
        <v>232</v>
      </c>
      <c r="E332" s="256">
        <v>2.1420000000000002E-2</v>
      </c>
      <c r="F332" s="257"/>
      <c r="G332" s="258">
        <f>ROUND(E332*F332,2)</f>
        <v>0</v>
      </c>
      <c r="H332" s="257"/>
      <c r="I332" s="258">
        <f>ROUND(E332*H332,2)</f>
        <v>0</v>
      </c>
      <c r="J332" s="257"/>
      <c r="K332" s="258">
        <f>ROUND(E332*J332,2)</f>
        <v>0</v>
      </c>
      <c r="L332" s="258">
        <v>21</v>
      </c>
      <c r="M332" s="258">
        <f>G332*(1+L332/100)</f>
        <v>0</v>
      </c>
      <c r="N332" s="256">
        <v>0</v>
      </c>
      <c r="O332" s="256">
        <f>ROUND(E332*N332,2)</f>
        <v>0</v>
      </c>
      <c r="P332" s="256">
        <v>0</v>
      </c>
      <c r="Q332" s="256">
        <f>ROUND(E332*P332,2)</f>
        <v>0</v>
      </c>
      <c r="R332" s="258"/>
      <c r="S332" s="258" t="s">
        <v>128</v>
      </c>
      <c r="T332" s="259" t="s">
        <v>128</v>
      </c>
      <c r="U332" s="232">
        <v>1.47</v>
      </c>
      <c r="V332" s="232">
        <f>ROUND(E332*U332,2)</f>
        <v>0.03</v>
      </c>
      <c r="W332" s="232"/>
      <c r="X332" s="232" t="s">
        <v>392</v>
      </c>
      <c r="Y332" s="232" t="s">
        <v>130</v>
      </c>
      <c r="Z332" s="212"/>
      <c r="AA332" s="212"/>
      <c r="AB332" s="212"/>
      <c r="AC332" s="212"/>
      <c r="AD332" s="212"/>
      <c r="AE332" s="212"/>
      <c r="AF332" s="212"/>
      <c r="AG332" s="212" t="s">
        <v>393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x14ac:dyDescent="0.2">
      <c r="A333" s="238" t="s">
        <v>123</v>
      </c>
      <c r="B333" s="239" t="s">
        <v>92</v>
      </c>
      <c r="C333" s="262" t="s">
        <v>93</v>
      </c>
      <c r="D333" s="240"/>
      <c r="E333" s="241"/>
      <c r="F333" s="242"/>
      <c r="G333" s="242">
        <f>SUMIF(AG334:AG344,"&lt;&gt;NOR",G334:G344)</f>
        <v>0</v>
      </c>
      <c r="H333" s="242"/>
      <c r="I333" s="242">
        <f>SUM(I334:I344)</f>
        <v>0</v>
      </c>
      <c r="J333" s="242"/>
      <c r="K333" s="242">
        <f>SUM(K334:K344)</f>
        <v>0</v>
      </c>
      <c r="L333" s="242"/>
      <c r="M333" s="242">
        <f>SUM(M334:M344)</f>
        <v>0</v>
      </c>
      <c r="N333" s="241"/>
      <c r="O333" s="241">
        <f>SUM(O334:O344)</f>
        <v>0</v>
      </c>
      <c r="P333" s="241"/>
      <c r="Q333" s="241">
        <f>SUM(Q334:Q344)</f>
        <v>0</v>
      </c>
      <c r="R333" s="242"/>
      <c r="S333" s="242"/>
      <c r="T333" s="243"/>
      <c r="U333" s="237"/>
      <c r="V333" s="237">
        <f>SUM(V334:V344)</f>
        <v>337.14</v>
      </c>
      <c r="W333" s="237"/>
      <c r="X333" s="237"/>
      <c r="Y333" s="237"/>
      <c r="AG333" t="s">
        <v>124</v>
      </c>
    </row>
    <row r="334" spans="1:60" outlineLevel="1" x14ac:dyDescent="0.2">
      <c r="A334" s="245">
        <v>85</v>
      </c>
      <c r="B334" s="246" t="s">
        <v>410</v>
      </c>
      <c r="C334" s="263" t="s">
        <v>411</v>
      </c>
      <c r="D334" s="247" t="s">
        <v>232</v>
      </c>
      <c r="E334" s="248">
        <v>14.81</v>
      </c>
      <c r="F334" s="249"/>
      <c r="G334" s="250">
        <f>ROUND(E334*F334,2)</f>
        <v>0</v>
      </c>
      <c r="H334" s="249"/>
      <c r="I334" s="250">
        <f>ROUND(E334*H334,2)</f>
        <v>0</v>
      </c>
      <c r="J334" s="249"/>
      <c r="K334" s="250">
        <f>ROUND(E334*J334,2)</f>
        <v>0</v>
      </c>
      <c r="L334" s="250">
        <v>21</v>
      </c>
      <c r="M334" s="250">
        <f>G334*(1+L334/100)</f>
        <v>0</v>
      </c>
      <c r="N334" s="248">
        <v>0</v>
      </c>
      <c r="O334" s="248">
        <f>ROUND(E334*N334,2)</f>
        <v>0</v>
      </c>
      <c r="P334" s="248">
        <v>0</v>
      </c>
      <c r="Q334" s="248">
        <f>ROUND(E334*P334,2)</f>
        <v>0</v>
      </c>
      <c r="R334" s="250"/>
      <c r="S334" s="250" t="s">
        <v>128</v>
      </c>
      <c r="T334" s="251" t="s">
        <v>128</v>
      </c>
      <c r="U334" s="232">
        <v>0.93</v>
      </c>
      <c r="V334" s="232">
        <f>ROUND(E334*U334,2)</f>
        <v>13.77</v>
      </c>
      <c r="W334" s="232"/>
      <c r="X334" s="232" t="s">
        <v>129</v>
      </c>
      <c r="Y334" s="232" t="s">
        <v>130</v>
      </c>
      <c r="Z334" s="212"/>
      <c r="AA334" s="212"/>
      <c r="AB334" s="212"/>
      <c r="AC334" s="212"/>
      <c r="AD334" s="212"/>
      <c r="AE334" s="212"/>
      <c r="AF334" s="212"/>
      <c r="AG334" s="212" t="s">
        <v>131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2" x14ac:dyDescent="0.2">
      <c r="A335" s="229"/>
      <c r="B335" s="230"/>
      <c r="C335" s="265" t="s">
        <v>412</v>
      </c>
      <c r="D335" s="233"/>
      <c r="E335" s="234"/>
      <c r="F335" s="232"/>
      <c r="G335" s="232"/>
      <c r="H335" s="232"/>
      <c r="I335" s="232"/>
      <c r="J335" s="232"/>
      <c r="K335" s="232"/>
      <c r="L335" s="232"/>
      <c r="M335" s="232"/>
      <c r="N335" s="231"/>
      <c r="O335" s="231"/>
      <c r="P335" s="231"/>
      <c r="Q335" s="231"/>
      <c r="R335" s="232"/>
      <c r="S335" s="232"/>
      <c r="T335" s="232"/>
      <c r="U335" s="232"/>
      <c r="V335" s="232"/>
      <c r="W335" s="232"/>
      <c r="X335" s="232"/>
      <c r="Y335" s="232"/>
      <c r="Z335" s="212"/>
      <c r="AA335" s="212"/>
      <c r="AB335" s="212"/>
      <c r="AC335" s="212"/>
      <c r="AD335" s="212"/>
      <c r="AE335" s="212"/>
      <c r="AF335" s="212"/>
      <c r="AG335" s="212" t="s">
        <v>135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29"/>
      <c r="B336" s="230"/>
      <c r="C336" s="265" t="s">
        <v>413</v>
      </c>
      <c r="D336" s="233"/>
      <c r="E336" s="234">
        <v>14.81</v>
      </c>
      <c r="F336" s="232"/>
      <c r="G336" s="232"/>
      <c r="H336" s="232"/>
      <c r="I336" s="232"/>
      <c r="J336" s="232"/>
      <c r="K336" s="232"/>
      <c r="L336" s="232"/>
      <c r="M336" s="232"/>
      <c r="N336" s="231"/>
      <c r="O336" s="231"/>
      <c r="P336" s="231"/>
      <c r="Q336" s="231"/>
      <c r="R336" s="232"/>
      <c r="S336" s="232"/>
      <c r="T336" s="232"/>
      <c r="U336" s="232"/>
      <c r="V336" s="232"/>
      <c r="W336" s="232"/>
      <c r="X336" s="232"/>
      <c r="Y336" s="232"/>
      <c r="Z336" s="212"/>
      <c r="AA336" s="212"/>
      <c r="AB336" s="212"/>
      <c r="AC336" s="212"/>
      <c r="AD336" s="212"/>
      <c r="AE336" s="212"/>
      <c r="AF336" s="212"/>
      <c r="AG336" s="212" t="s">
        <v>135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45">
        <v>86</v>
      </c>
      <c r="B337" s="246" t="s">
        <v>414</v>
      </c>
      <c r="C337" s="263" t="s">
        <v>415</v>
      </c>
      <c r="D337" s="247" t="s">
        <v>232</v>
      </c>
      <c r="E337" s="248">
        <v>172.74</v>
      </c>
      <c r="F337" s="249"/>
      <c r="G337" s="250">
        <f>ROUND(E337*F337,2)</f>
        <v>0</v>
      </c>
      <c r="H337" s="249"/>
      <c r="I337" s="250">
        <f>ROUND(E337*H337,2)</f>
        <v>0</v>
      </c>
      <c r="J337" s="249"/>
      <c r="K337" s="250">
        <f>ROUND(E337*J337,2)</f>
        <v>0</v>
      </c>
      <c r="L337" s="250">
        <v>21</v>
      </c>
      <c r="M337" s="250">
        <f>G337*(1+L337/100)</f>
        <v>0</v>
      </c>
      <c r="N337" s="248">
        <v>0</v>
      </c>
      <c r="O337" s="248">
        <f>ROUND(E337*N337,2)</f>
        <v>0</v>
      </c>
      <c r="P337" s="248">
        <v>0</v>
      </c>
      <c r="Q337" s="248">
        <f>ROUND(E337*P337,2)</f>
        <v>0</v>
      </c>
      <c r="R337" s="250"/>
      <c r="S337" s="250" t="s">
        <v>128</v>
      </c>
      <c r="T337" s="251" t="s">
        <v>128</v>
      </c>
      <c r="U337" s="232">
        <v>0.49</v>
      </c>
      <c r="V337" s="232">
        <f>ROUND(E337*U337,2)</f>
        <v>84.64</v>
      </c>
      <c r="W337" s="232"/>
      <c r="X337" s="232" t="s">
        <v>129</v>
      </c>
      <c r="Y337" s="232" t="s">
        <v>130</v>
      </c>
      <c r="Z337" s="212"/>
      <c r="AA337" s="212"/>
      <c r="AB337" s="212"/>
      <c r="AC337" s="212"/>
      <c r="AD337" s="212"/>
      <c r="AE337" s="212"/>
      <c r="AF337" s="212"/>
      <c r="AG337" s="212" t="s">
        <v>131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2" x14ac:dyDescent="0.2">
      <c r="A338" s="229"/>
      <c r="B338" s="230"/>
      <c r="C338" s="264" t="s">
        <v>416</v>
      </c>
      <c r="D338" s="252"/>
      <c r="E338" s="252"/>
      <c r="F338" s="252"/>
      <c r="G338" s="252"/>
      <c r="H338" s="232"/>
      <c r="I338" s="232"/>
      <c r="J338" s="232"/>
      <c r="K338" s="232"/>
      <c r="L338" s="232"/>
      <c r="M338" s="232"/>
      <c r="N338" s="231"/>
      <c r="O338" s="231"/>
      <c r="P338" s="231"/>
      <c r="Q338" s="231"/>
      <c r="R338" s="232"/>
      <c r="S338" s="232"/>
      <c r="T338" s="232"/>
      <c r="U338" s="232"/>
      <c r="V338" s="232"/>
      <c r="W338" s="232"/>
      <c r="X338" s="232"/>
      <c r="Y338" s="232"/>
      <c r="Z338" s="212"/>
      <c r="AA338" s="212"/>
      <c r="AB338" s="212"/>
      <c r="AC338" s="212"/>
      <c r="AD338" s="212"/>
      <c r="AE338" s="212"/>
      <c r="AF338" s="212"/>
      <c r="AG338" s="212" t="s">
        <v>133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45">
        <v>87</v>
      </c>
      <c r="B339" s="246" t="s">
        <v>417</v>
      </c>
      <c r="C339" s="263" t="s">
        <v>418</v>
      </c>
      <c r="D339" s="247" t="s">
        <v>232</v>
      </c>
      <c r="E339" s="248">
        <v>3282.06</v>
      </c>
      <c r="F339" s="249"/>
      <c r="G339" s="250">
        <f>ROUND(E339*F339,2)</f>
        <v>0</v>
      </c>
      <c r="H339" s="249"/>
      <c r="I339" s="250">
        <f>ROUND(E339*H339,2)</f>
        <v>0</v>
      </c>
      <c r="J339" s="249"/>
      <c r="K339" s="250">
        <f>ROUND(E339*J339,2)</f>
        <v>0</v>
      </c>
      <c r="L339" s="250">
        <v>21</v>
      </c>
      <c r="M339" s="250">
        <f>G339*(1+L339/100)</f>
        <v>0</v>
      </c>
      <c r="N339" s="248">
        <v>0</v>
      </c>
      <c r="O339" s="248">
        <f>ROUND(E339*N339,2)</f>
        <v>0</v>
      </c>
      <c r="P339" s="248">
        <v>0</v>
      </c>
      <c r="Q339" s="248">
        <f>ROUND(E339*P339,2)</f>
        <v>0</v>
      </c>
      <c r="R339" s="250"/>
      <c r="S339" s="250" t="s">
        <v>128</v>
      </c>
      <c r="T339" s="251" t="s">
        <v>128</v>
      </c>
      <c r="U339" s="232">
        <v>0</v>
      </c>
      <c r="V339" s="232">
        <f>ROUND(E339*U339,2)</f>
        <v>0</v>
      </c>
      <c r="W339" s="232"/>
      <c r="X339" s="232" t="s">
        <v>129</v>
      </c>
      <c r="Y339" s="232" t="s">
        <v>130</v>
      </c>
      <c r="Z339" s="212"/>
      <c r="AA339" s="212"/>
      <c r="AB339" s="212"/>
      <c r="AC339" s="212"/>
      <c r="AD339" s="212"/>
      <c r="AE339" s="212"/>
      <c r="AF339" s="212"/>
      <c r="AG339" s="212" t="s">
        <v>131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2" x14ac:dyDescent="0.2">
      <c r="A340" s="229"/>
      <c r="B340" s="230"/>
      <c r="C340" s="265" t="s">
        <v>419</v>
      </c>
      <c r="D340" s="233"/>
      <c r="E340" s="234">
        <v>3282.06</v>
      </c>
      <c r="F340" s="232"/>
      <c r="G340" s="232"/>
      <c r="H340" s="232"/>
      <c r="I340" s="232"/>
      <c r="J340" s="232"/>
      <c r="K340" s="232"/>
      <c r="L340" s="232"/>
      <c r="M340" s="232"/>
      <c r="N340" s="231"/>
      <c r="O340" s="231"/>
      <c r="P340" s="231"/>
      <c r="Q340" s="231"/>
      <c r="R340" s="232"/>
      <c r="S340" s="232"/>
      <c r="T340" s="232"/>
      <c r="U340" s="232"/>
      <c r="V340" s="232"/>
      <c r="W340" s="232"/>
      <c r="X340" s="232"/>
      <c r="Y340" s="232"/>
      <c r="Z340" s="212"/>
      <c r="AA340" s="212"/>
      <c r="AB340" s="212"/>
      <c r="AC340" s="212"/>
      <c r="AD340" s="212"/>
      <c r="AE340" s="212"/>
      <c r="AF340" s="212"/>
      <c r="AG340" s="212" t="s">
        <v>135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45">
        <v>88</v>
      </c>
      <c r="B341" s="246" t="s">
        <v>420</v>
      </c>
      <c r="C341" s="263" t="s">
        <v>421</v>
      </c>
      <c r="D341" s="247" t="s">
        <v>232</v>
      </c>
      <c r="E341" s="248">
        <v>690.96</v>
      </c>
      <c r="F341" s="249"/>
      <c r="G341" s="250">
        <f>ROUND(E341*F341,2)</f>
        <v>0</v>
      </c>
      <c r="H341" s="249"/>
      <c r="I341" s="250">
        <f>ROUND(E341*H341,2)</f>
        <v>0</v>
      </c>
      <c r="J341" s="249"/>
      <c r="K341" s="250">
        <f>ROUND(E341*J341,2)</f>
        <v>0</v>
      </c>
      <c r="L341" s="250">
        <v>21</v>
      </c>
      <c r="M341" s="250">
        <f>G341*(1+L341/100)</f>
        <v>0</v>
      </c>
      <c r="N341" s="248">
        <v>0</v>
      </c>
      <c r="O341" s="248">
        <f>ROUND(E341*N341,2)</f>
        <v>0</v>
      </c>
      <c r="P341" s="248">
        <v>0</v>
      </c>
      <c r="Q341" s="248">
        <f>ROUND(E341*P341,2)</f>
        <v>0</v>
      </c>
      <c r="R341" s="250"/>
      <c r="S341" s="250" t="s">
        <v>128</v>
      </c>
      <c r="T341" s="251" t="s">
        <v>128</v>
      </c>
      <c r="U341" s="232">
        <v>0.11</v>
      </c>
      <c r="V341" s="232">
        <f>ROUND(E341*U341,2)</f>
        <v>76.010000000000005</v>
      </c>
      <c r="W341" s="232"/>
      <c r="X341" s="232" t="s">
        <v>129</v>
      </c>
      <c r="Y341" s="232" t="s">
        <v>130</v>
      </c>
      <c r="Z341" s="212"/>
      <c r="AA341" s="212"/>
      <c r="AB341" s="212"/>
      <c r="AC341" s="212"/>
      <c r="AD341" s="212"/>
      <c r="AE341" s="212"/>
      <c r="AF341" s="212"/>
      <c r="AG341" s="212" t="s">
        <v>131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2" x14ac:dyDescent="0.2">
      <c r="A342" s="229"/>
      <c r="B342" s="230"/>
      <c r="C342" s="265" t="s">
        <v>422</v>
      </c>
      <c r="D342" s="233"/>
      <c r="E342" s="234">
        <v>690.96</v>
      </c>
      <c r="F342" s="232"/>
      <c r="G342" s="232"/>
      <c r="H342" s="232"/>
      <c r="I342" s="232"/>
      <c r="J342" s="232"/>
      <c r="K342" s="232"/>
      <c r="L342" s="232"/>
      <c r="M342" s="232"/>
      <c r="N342" s="231"/>
      <c r="O342" s="231"/>
      <c r="P342" s="231"/>
      <c r="Q342" s="231"/>
      <c r="R342" s="232"/>
      <c r="S342" s="232"/>
      <c r="T342" s="232"/>
      <c r="U342" s="232"/>
      <c r="V342" s="232"/>
      <c r="W342" s="232"/>
      <c r="X342" s="232"/>
      <c r="Y342" s="232"/>
      <c r="Z342" s="212"/>
      <c r="AA342" s="212"/>
      <c r="AB342" s="212"/>
      <c r="AC342" s="212"/>
      <c r="AD342" s="212"/>
      <c r="AE342" s="212"/>
      <c r="AF342" s="212"/>
      <c r="AG342" s="212" t="s">
        <v>135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53">
        <v>89</v>
      </c>
      <c r="B343" s="254" t="s">
        <v>423</v>
      </c>
      <c r="C343" s="267" t="s">
        <v>424</v>
      </c>
      <c r="D343" s="255" t="s">
        <v>232</v>
      </c>
      <c r="E343" s="256">
        <v>172.74</v>
      </c>
      <c r="F343" s="257"/>
      <c r="G343" s="258">
        <f>ROUND(E343*F343,2)</f>
        <v>0</v>
      </c>
      <c r="H343" s="257"/>
      <c r="I343" s="258">
        <f>ROUND(E343*H343,2)</f>
        <v>0</v>
      </c>
      <c r="J343" s="257"/>
      <c r="K343" s="258">
        <f>ROUND(E343*J343,2)</f>
        <v>0</v>
      </c>
      <c r="L343" s="258">
        <v>21</v>
      </c>
      <c r="M343" s="258">
        <f>G343*(1+L343/100)</f>
        <v>0</v>
      </c>
      <c r="N343" s="256">
        <v>0</v>
      </c>
      <c r="O343" s="256">
        <f>ROUND(E343*N343,2)</f>
        <v>0</v>
      </c>
      <c r="P343" s="256">
        <v>0</v>
      </c>
      <c r="Q343" s="256">
        <f>ROUND(E343*P343,2)</f>
        <v>0</v>
      </c>
      <c r="R343" s="258"/>
      <c r="S343" s="258" t="s">
        <v>128</v>
      </c>
      <c r="T343" s="259" t="s">
        <v>128</v>
      </c>
      <c r="U343" s="232">
        <v>0</v>
      </c>
      <c r="V343" s="232">
        <f>ROUND(E343*U343,2)</f>
        <v>0</v>
      </c>
      <c r="W343" s="232"/>
      <c r="X343" s="232" t="s">
        <v>129</v>
      </c>
      <c r="Y343" s="232" t="s">
        <v>130</v>
      </c>
      <c r="Z343" s="212"/>
      <c r="AA343" s="212"/>
      <c r="AB343" s="212"/>
      <c r="AC343" s="212"/>
      <c r="AD343" s="212"/>
      <c r="AE343" s="212"/>
      <c r="AF343" s="212"/>
      <c r="AG343" s="212" t="s">
        <v>131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53">
        <v>90</v>
      </c>
      <c r="B344" s="254" t="s">
        <v>425</v>
      </c>
      <c r="C344" s="267" t="s">
        <v>426</v>
      </c>
      <c r="D344" s="255" t="s">
        <v>232</v>
      </c>
      <c r="E344" s="256">
        <v>172.74299999999999</v>
      </c>
      <c r="F344" s="257"/>
      <c r="G344" s="258">
        <f>ROUND(E344*F344,2)</f>
        <v>0</v>
      </c>
      <c r="H344" s="257"/>
      <c r="I344" s="258">
        <f>ROUND(E344*H344,2)</f>
        <v>0</v>
      </c>
      <c r="J344" s="257"/>
      <c r="K344" s="258">
        <f>ROUND(E344*J344,2)</f>
        <v>0</v>
      </c>
      <c r="L344" s="258">
        <v>21</v>
      </c>
      <c r="M344" s="258">
        <f>G344*(1+L344/100)</f>
        <v>0</v>
      </c>
      <c r="N344" s="256">
        <v>0</v>
      </c>
      <c r="O344" s="256">
        <f>ROUND(E344*N344,2)</f>
        <v>0</v>
      </c>
      <c r="P344" s="256">
        <v>0</v>
      </c>
      <c r="Q344" s="256">
        <f>ROUND(E344*P344,2)</f>
        <v>0</v>
      </c>
      <c r="R344" s="258"/>
      <c r="S344" s="258" t="s">
        <v>128</v>
      </c>
      <c r="T344" s="259" t="s">
        <v>128</v>
      </c>
      <c r="U344" s="232">
        <v>0.94199999999999995</v>
      </c>
      <c r="V344" s="232">
        <f>ROUND(E344*U344,2)</f>
        <v>162.72</v>
      </c>
      <c r="W344" s="232"/>
      <c r="X344" s="232" t="s">
        <v>427</v>
      </c>
      <c r="Y344" s="232" t="s">
        <v>130</v>
      </c>
      <c r="Z344" s="212"/>
      <c r="AA344" s="212"/>
      <c r="AB344" s="212"/>
      <c r="AC344" s="212"/>
      <c r="AD344" s="212"/>
      <c r="AE344" s="212"/>
      <c r="AF344" s="212"/>
      <c r="AG344" s="212" t="s">
        <v>428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x14ac:dyDescent="0.2">
      <c r="A345" s="238" t="s">
        <v>123</v>
      </c>
      <c r="B345" s="239" t="s">
        <v>95</v>
      </c>
      <c r="C345" s="262" t="s">
        <v>29</v>
      </c>
      <c r="D345" s="240"/>
      <c r="E345" s="241"/>
      <c r="F345" s="242"/>
      <c r="G345" s="242">
        <f>SUMIF(AG346:AG367,"&lt;&gt;NOR",G346:G367)</f>
        <v>0</v>
      </c>
      <c r="H345" s="242"/>
      <c r="I345" s="242">
        <f>SUM(I346:I367)</f>
        <v>0</v>
      </c>
      <c r="J345" s="242"/>
      <c r="K345" s="242">
        <f>SUM(K346:K367)</f>
        <v>0</v>
      </c>
      <c r="L345" s="242"/>
      <c r="M345" s="242">
        <f>SUM(M346:M367)</f>
        <v>0</v>
      </c>
      <c r="N345" s="241"/>
      <c r="O345" s="241">
        <f>SUM(O346:O367)</f>
        <v>0</v>
      </c>
      <c r="P345" s="241"/>
      <c r="Q345" s="241">
        <f>SUM(Q346:Q367)</f>
        <v>0</v>
      </c>
      <c r="R345" s="242"/>
      <c r="S345" s="242"/>
      <c r="T345" s="243"/>
      <c r="U345" s="237"/>
      <c r="V345" s="237">
        <f>SUM(V346:V367)</f>
        <v>0</v>
      </c>
      <c r="W345" s="237"/>
      <c r="X345" s="237"/>
      <c r="Y345" s="237"/>
      <c r="AG345" t="s">
        <v>124</v>
      </c>
    </row>
    <row r="346" spans="1:60" outlineLevel="1" x14ac:dyDescent="0.2">
      <c r="A346" s="245">
        <v>91</v>
      </c>
      <c r="B346" s="246" t="s">
        <v>429</v>
      </c>
      <c r="C346" s="263" t="s">
        <v>430</v>
      </c>
      <c r="D346" s="247" t="s">
        <v>431</v>
      </c>
      <c r="E346" s="248">
        <v>1</v>
      </c>
      <c r="F346" s="249"/>
      <c r="G346" s="250">
        <f>ROUND(E346*F346,2)</f>
        <v>0</v>
      </c>
      <c r="H346" s="249"/>
      <c r="I346" s="250">
        <f>ROUND(E346*H346,2)</f>
        <v>0</v>
      </c>
      <c r="J346" s="249"/>
      <c r="K346" s="250">
        <f>ROUND(E346*J346,2)</f>
        <v>0</v>
      </c>
      <c r="L346" s="250">
        <v>21</v>
      </c>
      <c r="M346" s="250">
        <f>G346*(1+L346/100)</f>
        <v>0</v>
      </c>
      <c r="N346" s="248">
        <v>0</v>
      </c>
      <c r="O346" s="248">
        <f>ROUND(E346*N346,2)</f>
        <v>0</v>
      </c>
      <c r="P346" s="248">
        <v>0</v>
      </c>
      <c r="Q346" s="248">
        <f>ROUND(E346*P346,2)</f>
        <v>0</v>
      </c>
      <c r="R346" s="250"/>
      <c r="S346" s="250" t="s">
        <v>128</v>
      </c>
      <c r="T346" s="251" t="s">
        <v>213</v>
      </c>
      <c r="U346" s="232">
        <v>0</v>
      </c>
      <c r="V346" s="232">
        <f>ROUND(E346*U346,2)</f>
        <v>0</v>
      </c>
      <c r="W346" s="232"/>
      <c r="X346" s="232" t="s">
        <v>432</v>
      </c>
      <c r="Y346" s="232" t="s">
        <v>130</v>
      </c>
      <c r="Z346" s="212"/>
      <c r="AA346" s="212"/>
      <c r="AB346" s="212"/>
      <c r="AC346" s="212"/>
      <c r="AD346" s="212"/>
      <c r="AE346" s="212"/>
      <c r="AF346" s="212"/>
      <c r="AG346" s="212" t="s">
        <v>433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ht="22.5" outlineLevel="2" x14ac:dyDescent="0.2">
      <c r="A347" s="229"/>
      <c r="B347" s="230"/>
      <c r="C347" s="264" t="s">
        <v>434</v>
      </c>
      <c r="D347" s="252"/>
      <c r="E347" s="252"/>
      <c r="F347" s="252"/>
      <c r="G347" s="252"/>
      <c r="H347" s="232"/>
      <c r="I347" s="232"/>
      <c r="J347" s="232"/>
      <c r="K347" s="232"/>
      <c r="L347" s="232"/>
      <c r="M347" s="232"/>
      <c r="N347" s="231"/>
      <c r="O347" s="231"/>
      <c r="P347" s="231"/>
      <c r="Q347" s="231"/>
      <c r="R347" s="232"/>
      <c r="S347" s="232"/>
      <c r="T347" s="232"/>
      <c r="U347" s="232"/>
      <c r="V347" s="232"/>
      <c r="W347" s="232"/>
      <c r="X347" s="232"/>
      <c r="Y347" s="232"/>
      <c r="Z347" s="212"/>
      <c r="AA347" s="212"/>
      <c r="AB347" s="212"/>
      <c r="AC347" s="212"/>
      <c r="AD347" s="212"/>
      <c r="AE347" s="212"/>
      <c r="AF347" s="212"/>
      <c r="AG347" s="212" t="s">
        <v>133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60" t="str">
        <f>C347</f>
        <v>Zaměření a vytýčení stávajících inženýrských sítí v místě stavby z hlediska jejich ochrany při provádění stavby.</v>
      </c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45">
        <v>92</v>
      </c>
      <c r="B348" s="246" t="s">
        <v>435</v>
      </c>
      <c r="C348" s="263" t="s">
        <v>436</v>
      </c>
      <c r="D348" s="247" t="s">
        <v>431</v>
      </c>
      <c r="E348" s="248">
        <v>1</v>
      </c>
      <c r="F348" s="249"/>
      <c r="G348" s="250">
        <f>ROUND(E348*F348,2)</f>
        <v>0</v>
      </c>
      <c r="H348" s="249"/>
      <c r="I348" s="250">
        <f>ROUND(E348*H348,2)</f>
        <v>0</v>
      </c>
      <c r="J348" s="249"/>
      <c r="K348" s="250">
        <f>ROUND(E348*J348,2)</f>
        <v>0</v>
      </c>
      <c r="L348" s="250">
        <v>21</v>
      </c>
      <c r="M348" s="250">
        <f>G348*(1+L348/100)</f>
        <v>0</v>
      </c>
      <c r="N348" s="248">
        <v>0</v>
      </c>
      <c r="O348" s="248">
        <f>ROUND(E348*N348,2)</f>
        <v>0</v>
      </c>
      <c r="P348" s="248">
        <v>0</v>
      </c>
      <c r="Q348" s="248">
        <f>ROUND(E348*P348,2)</f>
        <v>0</v>
      </c>
      <c r="R348" s="250"/>
      <c r="S348" s="250" t="s">
        <v>128</v>
      </c>
      <c r="T348" s="251" t="s">
        <v>213</v>
      </c>
      <c r="U348" s="232">
        <v>0</v>
      </c>
      <c r="V348" s="232">
        <f>ROUND(E348*U348,2)</f>
        <v>0</v>
      </c>
      <c r="W348" s="232"/>
      <c r="X348" s="232" t="s">
        <v>432</v>
      </c>
      <c r="Y348" s="232" t="s">
        <v>130</v>
      </c>
      <c r="Z348" s="212"/>
      <c r="AA348" s="212"/>
      <c r="AB348" s="212"/>
      <c r="AC348" s="212"/>
      <c r="AD348" s="212"/>
      <c r="AE348" s="212"/>
      <c r="AF348" s="212"/>
      <c r="AG348" s="212" t="s">
        <v>437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ht="33.75" outlineLevel="2" x14ac:dyDescent="0.2">
      <c r="A349" s="229"/>
      <c r="B349" s="230"/>
      <c r="C349" s="264" t="s">
        <v>479</v>
      </c>
      <c r="D349" s="252"/>
      <c r="E349" s="252"/>
      <c r="F349" s="252"/>
      <c r="G349" s="252"/>
      <c r="H349" s="232"/>
      <c r="I349" s="232"/>
      <c r="J349" s="232"/>
      <c r="K349" s="232"/>
      <c r="L349" s="232"/>
      <c r="M349" s="232"/>
      <c r="N349" s="231"/>
      <c r="O349" s="231"/>
      <c r="P349" s="231"/>
      <c r="Q349" s="231"/>
      <c r="R349" s="232"/>
      <c r="S349" s="232"/>
      <c r="T349" s="232"/>
      <c r="U349" s="232"/>
      <c r="V349" s="232"/>
      <c r="W349" s="232"/>
      <c r="X349" s="232"/>
      <c r="Y349" s="232"/>
      <c r="Z349" s="212"/>
      <c r="AA349" s="212"/>
      <c r="AB349" s="212"/>
      <c r="AC349" s="212"/>
      <c r="AD349" s="212"/>
      <c r="AE349" s="212"/>
      <c r="AF349" s="212"/>
      <c r="AG349" s="212" t="s">
        <v>133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60" t="str">
        <f>C349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349" s="212"/>
      <c r="BC349" s="212"/>
      <c r="BD349" s="212"/>
      <c r="BE349" s="212"/>
      <c r="BF349" s="212"/>
      <c r="BG349" s="212"/>
      <c r="BH349" s="212"/>
    </row>
    <row r="350" spans="1:60" ht="101.25" outlineLevel="3" x14ac:dyDescent="0.2">
      <c r="A350" s="229"/>
      <c r="B350" s="230"/>
      <c r="C350" s="268" t="s">
        <v>438</v>
      </c>
      <c r="D350" s="261"/>
      <c r="E350" s="261"/>
      <c r="F350" s="261"/>
      <c r="G350" s="261"/>
      <c r="H350" s="232"/>
      <c r="I350" s="232"/>
      <c r="J350" s="232"/>
      <c r="K350" s="232"/>
      <c r="L350" s="232"/>
      <c r="M350" s="232"/>
      <c r="N350" s="231"/>
      <c r="O350" s="231"/>
      <c r="P350" s="231"/>
      <c r="Q350" s="231"/>
      <c r="R350" s="232"/>
      <c r="S350" s="232"/>
      <c r="T350" s="232"/>
      <c r="U350" s="232"/>
      <c r="V350" s="232"/>
      <c r="W350" s="232"/>
      <c r="X350" s="232"/>
      <c r="Y350" s="232"/>
      <c r="Z350" s="212"/>
      <c r="AA350" s="212"/>
      <c r="AB350" s="212"/>
      <c r="AC350" s="212"/>
      <c r="AD350" s="212"/>
      <c r="AE350" s="212"/>
      <c r="AF350" s="212"/>
      <c r="AG350" s="212" t="s">
        <v>133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60" t="str">
        <f>C350</f>
        <v>Vybudování zpevněných ploch pro skladování materiálu, doprava a osazení kontejnerů pro skladování. Sejmutí ornice, hrubá úprava terénu a zpevnění ploch pro objekty soc.zařízení staveniště a kanceláří stavby, provizor.komunikace. Doprava a osazení mobilních buněk soc.zařízení ( umývárny,toalety, šatny). Doprava a osazení dočasného oplocení staveniště, informačních tabulí. Doprava a osazení kanceláří stavby a technického dozoru. Zřízení vnitrostaveništního rozvodu energie od připojení na hlavní přívod na staveništi vč. rozvaděčů pro připojení přenosných zásuvkových skříní, obecné osvětlení staveniště. Zřízení základů a opěrných konstrukcí pro stavební stroje. Zřízení přípojky el.energie ,vody, kanalizace náhradní zdroj el.energie. Opatření na ochranu sousedních pozemků. Zřízení lávek nad výkopy včetně zábradlí.</v>
      </c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">
      <c r="A351" s="245">
        <v>93</v>
      </c>
      <c r="B351" s="246" t="s">
        <v>439</v>
      </c>
      <c r="C351" s="263" t="s">
        <v>440</v>
      </c>
      <c r="D351" s="247" t="s">
        <v>431</v>
      </c>
      <c r="E351" s="248">
        <v>1</v>
      </c>
      <c r="F351" s="249"/>
      <c r="G351" s="250">
        <f>ROUND(E351*F351,2)</f>
        <v>0</v>
      </c>
      <c r="H351" s="249"/>
      <c r="I351" s="250">
        <f>ROUND(E351*H351,2)</f>
        <v>0</v>
      </c>
      <c r="J351" s="249"/>
      <c r="K351" s="250">
        <f>ROUND(E351*J351,2)</f>
        <v>0</v>
      </c>
      <c r="L351" s="250">
        <v>21</v>
      </c>
      <c r="M351" s="250">
        <f>G351*(1+L351/100)</f>
        <v>0</v>
      </c>
      <c r="N351" s="248">
        <v>0</v>
      </c>
      <c r="O351" s="248">
        <f>ROUND(E351*N351,2)</f>
        <v>0</v>
      </c>
      <c r="P351" s="248">
        <v>0</v>
      </c>
      <c r="Q351" s="248">
        <f>ROUND(E351*P351,2)</f>
        <v>0</v>
      </c>
      <c r="R351" s="250"/>
      <c r="S351" s="250" t="s">
        <v>128</v>
      </c>
      <c r="T351" s="251" t="s">
        <v>213</v>
      </c>
      <c r="U351" s="232">
        <v>0</v>
      </c>
      <c r="V351" s="232">
        <f>ROUND(E351*U351,2)</f>
        <v>0</v>
      </c>
      <c r="W351" s="232"/>
      <c r="X351" s="232" t="s">
        <v>432</v>
      </c>
      <c r="Y351" s="232" t="s">
        <v>130</v>
      </c>
      <c r="Z351" s="212"/>
      <c r="AA351" s="212"/>
      <c r="AB351" s="212"/>
      <c r="AC351" s="212"/>
      <c r="AD351" s="212"/>
      <c r="AE351" s="212"/>
      <c r="AF351" s="212"/>
      <c r="AG351" s="212" t="s">
        <v>437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ht="45" outlineLevel="2" x14ac:dyDescent="0.2">
      <c r="A352" s="229"/>
      <c r="B352" s="230"/>
      <c r="C352" s="264" t="s">
        <v>441</v>
      </c>
      <c r="D352" s="252"/>
      <c r="E352" s="252"/>
      <c r="F352" s="252"/>
      <c r="G352" s="252"/>
      <c r="H352" s="232"/>
      <c r="I352" s="232"/>
      <c r="J352" s="232"/>
      <c r="K352" s="232"/>
      <c r="L352" s="232"/>
      <c r="M352" s="232"/>
      <c r="N352" s="231"/>
      <c r="O352" s="231"/>
      <c r="P352" s="231"/>
      <c r="Q352" s="231"/>
      <c r="R352" s="232"/>
      <c r="S352" s="232"/>
      <c r="T352" s="232"/>
      <c r="U352" s="232"/>
      <c r="V352" s="232"/>
      <c r="W352" s="232"/>
      <c r="X352" s="232"/>
      <c r="Y352" s="232"/>
      <c r="Z352" s="212"/>
      <c r="AA352" s="212"/>
      <c r="AB352" s="212"/>
      <c r="AC352" s="212"/>
      <c r="AD352" s="212"/>
      <c r="AE352" s="212"/>
      <c r="AF352" s="212"/>
      <c r="AG352" s="212" t="s">
        <v>133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60" t="str">
        <f>C352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52" s="212"/>
      <c r="BC352" s="212"/>
      <c r="BD352" s="212"/>
      <c r="BE352" s="212"/>
      <c r="BF352" s="212"/>
      <c r="BG352" s="212"/>
      <c r="BH352" s="212"/>
    </row>
    <row r="353" spans="1:60" ht="90" outlineLevel="3" x14ac:dyDescent="0.2">
      <c r="A353" s="229"/>
      <c r="B353" s="230"/>
      <c r="C353" s="268" t="s">
        <v>442</v>
      </c>
      <c r="D353" s="261"/>
      <c r="E353" s="261"/>
      <c r="F353" s="261"/>
      <c r="G353" s="261"/>
      <c r="H353" s="232"/>
      <c r="I353" s="232"/>
      <c r="J353" s="232"/>
      <c r="K353" s="232"/>
      <c r="L353" s="232"/>
      <c r="M353" s="232"/>
      <c r="N353" s="231"/>
      <c r="O353" s="231"/>
      <c r="P353" s="231"/>
      <c r="Q353" s="231"/>
      <c r="R353" s="232"/>
      <c r="S353" s="232"/>
      <c r="T353" s="232"/>
      <c r="U353" s="232"/>
      <c r="V353" s="232"/>
      <c r="W353" s="232"/>
      <c r="X353" s="232"/>
      <c r="Y353" s="232"/>
      <c r="Z353" s="212"/>
      <c r="AA353" s="212"/>
      <c r="AB353" s="212"/>
      <c r="AC353" s="212"/>
      <c r="AD353" s="212"/>
      <c r="AE353" s="212"/>
      <c r="AF353" s="212"/>
      <c r="AG353" s="212" t="s">
        <v>133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60" t="str">
        <f>C353</f>
        <v>Zřízení trvalé, dočasné deponie a mezideponie, příjezdy a přístupy na staveniště, úpravy staveniště z hlediska bezpečnosti a ochrany zdraví třetích osob, vč. nutných úprav pro osoby s omezenou schopností pohybu a orientace, uspořádání a bezpečnost staveniště z hlediska ochrany veřejných zájmů, dodržení podmínek pro provádění staveb z hlediska BOZP, dodržování podmínek pro ochranu životního prostředí při výstavbě, dodržení podmínek - možnosti nakládání s odpady, splnění zvláštních požadavků na provádění stavby, které vyžadují bezpečnostní opatření. Provozní náklady na energie,náklady na vybavení objektů, náklady na údržbu objektu, náklady na úklid ploch využívaných pro objekt. Náklady spojené s pravidelným úklidem kolem stavby.</v>
      </c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">
      <c r="A354" s="245">
        <v>94</v>
      </c>
      <c r="B354" s="246" t="s">
        <v>443</v>
      </c>
      <c r="C354" s="263" t="s">
        <v>444</v>
      </c>
      <c r="D354" s="247" t="s">
        <v>431</v>
      </c>
      <c r="E354" s="248">
        <v>1</v>
      </c>
      <c r="F354" s="249"/>
      <c r="G354" s="250">
        <f>ROUND(E354*F354,2)</f>
        <v>0</v>
      </c>
      <c r="H354" s="249"/>
      <c r="I354" s="250">
        <f>ROUND(E354*H354,2)</f>
        <v>0</v>
      </c>
      <c r="J354" s="249"/>
      <c r="K354" s="250">
        <f>ROUND(E354*J354,2)</f>
        <v>0</v>
      </c>
      <c r="L354" s="250">
        <v>21</v>
      </c>
      <c r="M354" s="250">
        <f>G354*(1+L354/100)</f>
        <v>0</v>
      </c>
      <c r="N354" s="248">
        <v>0</v>
      </c>
      <c r="O354" s="248">
        <f>ROUND(E354*N354,2)</f>
        <v>0</v>
      </c>
      <c r="P354" s="248">
        <v>0</v>
      </c>
      <c r="Q354" s="248">
        <f>ROUND(E354*P354,2)</f>
        <v>0</v>
      </c>
      <c r="R354" s="250"/>
      <c r="S354" s="250" t="s">
        <v>128</v>
      </c>
      <c r="T354" s="251" t="s">
        <v>213</v>
      </c>
      <c r="U354" s="232">
        <v>0</v>
      </c>
      <c r="V354" s="232">
        <f>ROUND(E354*U354,2)</f>
        <v>0</v>
      </c>
      <c r="W354" s="232"/>
      <c r="X354" s="232" t="s">
        <v>432</v>
      </c>
      <c r="Y354" s="232" t="s">
        <v>130</v>
      </c>
      <c r="Z354" s="212"/>
      <c r="AA354" s="212"/>
      <c r="AB354" s="212"/>
      <c r="AC354" s="212"/>
      <c r="AD354" s="212"/>
      <c r="AE354" s="212"/>
      <c r="AF354" s="212"/>
      <c r="AG354" s="212" t="s">
        <v>437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ht="33.75" outlineLevel="2" x14ac:dyDescent="0.2">
      <c r="A355" s="229"/>
      <c r="B355" s="230"/>
      <c r="C355" s="264" t="s">
        <v>480</v>
      </c>
      <c r="D355" s="252"/>
      <c r="E355" s="252"/>
      <c r="F355" s="252"/>
      <c r="G355" s="252"/>
      <c r="H355" s="232"/>
      <c r="I355" s="232"/>
      <c r="J355" s="232"/>
      <c r="K355" s="232"/>
      <c r="L355" s="232"/>
      <c r="M355" s="232"/>
      <c r="N355" s="231"/>
      <c r="O355" s="231"/>
      <c r="P355" s="231"/>
      <c r="Q355" s="231"/>
      <c r="R355" s="232"/>
      <c r="S355" s="232"/>
      <c r="T355" s="232"/>
      <c r="U355" s="232"/>
      <c r="V355" s="232"/>
      <c r="W355" s="232"/>
      <c r="X355" s="232"/>
      <c r="Y355" s="232"/>
      <c r="Z355" s="212"/>
      <c r="AA355" s="212"/>
      <c r="AB355" s="212"/>
      <c r="AC355" s="212"/>
      <c r="AD355" s="212"/>
      <c r="AE355" s="212"/>
      <c r="AF355" s="212"/>
      <c r="AG355" s="212" t="s">
        <v>133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60" t="str">
        <f>C355</f>
        <v>Odstranění objektů zařízení staveniště včetně přípojek energií a jejich odvoz. Položka zahrnuje i náklady na úpravu povrchů po odstranění zařízení staveniště ( zatravnění, ornice)  a úklid ploch, na kterých bylo zařízení staveniště provozováno.</v>
      </c>
      <c r="BB355" s="212"/>
      <c r="BC355" s="212"/>
      <c r="BD355" s="212"/>
      <c r="BE355" s="212"/>
      <c r="BF355" s="212"/>
      <c r="BG355" s="212"/>
      <c r="BH355" s="212"/>
    </row>
    <row r="356" spans="1:60" ht="22.5" outlineLevel="3" x14ac:dyDescent="0.2">
      <c r="A356" s="229"/>
      <c r="B356" s="230"/>
      <c r="C356" s="268" t="s">
        <v>445</v>
      </c>
      <c r="D356" s="261"/>
      <c r="E356" s="261"/>
      <c r="F356" s="261"/>
      <c r="G356" s="261"/>
      <c r="H356" s="232"/>
      <c r="I356" s="232"/>
      <c r="J356" s="232"/>
      <c r="K356" s="232"/>
      <c r="L356" s="232"/>
      <c r="M356" s="232"/>
      <c r="N356" s="231"/>
      <c r="O356" s="231"/>
      <c r="P356" s="231"/>
      <c r="Q356" s="231"/>
      <c r="R356" s="232"/>
      <c r="S356" s="232"/>
      <c r="T356" s="232"/>
      <c r="U356" s="232"/>
      <c r="V356" s="232"/>
      <c r="W356" s="232"/>
      <c r="X356" s="232"/>
      <c r="Y356" s="232"/>
      <c r="Z356" s="212"/>
      <c r="AA356" s="212"/>
      <c r="AB356" s="212"/>
      <c r="AC356" s="212"/>
      <c r="AD356" s="212"/>
      <c r="AE356" s="212"/>
      <c r="AF356" s="212"/>
      <c r="AG356" s="212" t="s">
        <v>133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60" t="str">
        <f>C356</f>
        <v>Náklady zhotovitele spojené s kompletní likvidací zařízení staveniště vč. uvedení všech dotčených ploch a zařízení do bezvadného stavu.</v>
      </c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45">
        <v>95</v>
      </c>
      <c r="B357" s="246" t="s">
        <v>446</v>
      </c>
      <c r="C357" s="263" t="s">
        <v>447</v>
      </c>
      <c r="D357" s="247" t="s">
        <v>431</v>
      </c>
      <c r="E357" s="248">
        <v>1</v>
      </c>
      <c r="F357" s="249"/>
      <c r="G357" s="250">
        <f>ROUND(E357*F357,2)</f>
        <v>0</v>
      </c>
      <c r="H357" s="249"/>
      <c r="I357" s="250">
        <f>ROUND(E357*H357,2)</f>
        <v>0</v>
      </c>
      <c r="J357" s="249"/>
      <c r="K357" s="250">
        <f>ROUND(E357*J357,2)</f>
        <v>0</v>
      </c>
      <c r="L357" s="250">
        <v>21</v>
      </c>
      <c r="M357" s="250">
        <f>G357*(1+L357/100)</f>
        <v>0</v>
      </c>
      <c r="N357" s="248">
        <v>0</v>
      </c>
      <c r="O357" s="248">
        <f>ROUND(E357*N357,2)</f>
        <v>0</v>
      </c>
      <c r="P357" s="248">
        <v>0</v>
      </c>
      <c r="Q357" s="248">
        <f>ROUND(E357*P357,2)</f>
        <v>0</v>
      </c>
      <c r="R357" s="250"/>
      <c r="S357" s="250" t="s">
        <v>128</v>
      </c>
      <c r="T357" s="251" t="s">
        <v>213</v>
      </c>
      <c r="U357" s="232">
        <v>0</v>
      </c>
      <c r="V357" s="232">
        <f>ROUND(E357*U357,2)</f>
        <v>0</v>
      </c>
      <c r="W357" s="232"/>
      <c r="X357" s="232" t="s">
        <v>432</v>
      </c>
      <c r="Y357" s="232" t="s">
        <v>130</v>
      </c>
      <c r="Z357" s="212"/>
      <c r="AA357" s="212"/>
      <c r="AB357" s="212"/>
      <c r="AC357" s="212"/>
      <c r="AD357" s="212"/>
      <c r="AE357" s="212"/>
      <c r="AF357" s="212"/>
      <c r="AG357" s="212" t="s">
        <v>437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2" x14ac:dyDescent="0.2">
      <c r="A358" s="229"/>
      <c r="B358" s="230"/>
      <c r="C358" s="264" t="s">
        <v>448</v>
      </c>
      <c r="D358" s="252"/>
      <c r="E358" s="252"/>
      <c r="F358" s="252"/>
      <c r="G358" s="252"/>
      <c r="H358" s="232"/>
      <c r="I358" s="232"/>
      <c r="J358" s="232"/>
      <c r="K358" s="232"/>
      <c r="L358" s="232"/>
      <c r="M358" s="232"/>
      <c r="N358" s="231"/>
      <c r="O358" s="231"/>
      <c r="P358" s="231"/>
      <c r="Q358" s="231"/>
      <c r="R358" s="232"/>
      <c r="S358" s="232"/>
      <c r="T358" s="232"/>
      <c r="U358" s="232"/>
      <c r="V358" s="232"/>
      <c r="W358" s="232"/>
      <c r="X358" s="232"/>
      <c r="Y358" s="232"/>
      <c r="Z358" s="212"/>
      <c r="AA358" s="212"/>
      <c r="AB358" s="212"/>
      <c r="AC358" s="212"/>
      <c r="AD358" s="212"/>
      <c r="AE358" s="212"/>
      <c r="AF358" s="212"/>
      <c r="AG358" s="212" t="s">
        <v>133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ht="22.5" outlineLevel="3" x14ac:dyDescent="0.2">
      <c r="A359" s="229"/>
      <c r="B359" s="230"/>
      <c r="C359" s="268" t="s">
        <v>449</v>
      </c>
      <c r="D359" s="261"/>
      <c r="E359" s="261"/>
      <c r="F359" s="261"/>
      <c r="G359" s="261"/>
      <c r="H359" s="232"/>
      <c r="I359" s="232"/>
      <c r="J359" s="232"/>
      <c r="K359" s="232"/>
      <c r="L359" s="232"/>
      <c r="M359" s="232"/>
      <c r="N359" s="231"/>
      <c r="O359" s="231"/>
      <c r="P359" s="231"/>
      <c r="Q359" s="231"/>
      <c r="R359" s="232"/>
      <c r="S359" s="232"/>
      <c r="T359" s="232"/>
      <c r="U359" s="232"/>
      <c r="V359" s="232"/>
      <c r="W359" s="232"/>
      <c r="X359" s="232"/>
      <c r="Y359" s="232"/>
      <c r="Z359" s="212"/>
      <c r="AA359" s="212"/>
      <c r="AB359" s="212"/>
      <c r="AC359" s="212"/>
      <c r="AD359" s="212"/>
      <c r="AE359" s="212"/>
      <c r="AF359" s="212"/>
      <c r="AG359" s="212" t="s">
        <v>133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60" t="str">
        <f>C359</f>
        <v>Náklady zhotovitele související se zajištěním a provedením kompletního díla dle PD a souvisejících dokladů.</v>
      </c>
      <c r="BB359" s="212"/>
      <c r="BC359" s="212"/>
      <c r="BD359" s="212"/>
      <c r="BE359" s="212"/>
      <c r="BF359" s="212"/>
      <c r="BG359" s="212"/>
      <c r="BH359" s="212"/>
    </row>
    <row r="360" spans="1:60" ht="22.5" outlineLevel="3" x14ac:dyDescent="0.2">
      <c r="A360" s="229"/>
      <c r="B360" s="230"/>
      <c r="C360" s="268" t="s">
        <v>450</v>
      </c>
      <c r="D360" s="261"/>
      <c r="E360" s="261"/>
      <c r="F360" s="261"/>
      <c r="G360" s="261"/>
      <c r="H360" s="232"/>
      <c r="I360" s="232"/>
      <c r="J360" s="232"/>
      <c r="K360" s="232"/>
      <c r="L360" s="232"/>
      <c r="M360" s="232"/>
      <c r="N360" s="231"/>
      <c r="O360" s="231"/>
      <c r="P360" s="231"/>
      <c r="Q360" s="231"/>
      <c r="R360" s="232"/>
      <c r="S360" s="232"/>
      <c r="T360" s="232"/>
      <c r="U360" s="232"/>
      <c r="V360" s="232"/>
      <c r="W360" s="232"/>
      <c r="X360" s="232"/>
      <c r="Y360" s="232"/>
      <c r="Z360" s="212"/>
      <c r="AA360" s="212"/>
      <c r="AB360" s="212"/>
      <c r="AC360" s="212"/>
      <c r="AD360" s="212"/>
      <c r="AE360" s="212"/>
      <c r="AF360" s="212"/>
      <c r="AG360" s="212" t="s">
        <v>133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60" t="str">
        <f>C360</f>
        <v>Koordinovat práce poddodavatelů na základě projektu, provádění věcné a cenové kontroly vč. přejímky a zajištění plnění dílčích termínů dodávek.</v>
      </c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45">
        <v>96</v>
      </c>
      <c r="B361" s="246" t="s">
        <v>451</v>
      </c>
      <c r="C361" s="263" t="s">
        <v>452</v>
      </c>
      <c r="D361" s="247" t="s">
        <v>431</v>
      </c>
      <c r="E361" s="248">
        <v>1</v>
      </c>
      <c r="F361" s="249"/>
      <c r="G361" s="250">
        <f>ROUND(E361*F361,2)</f>
        <v>0</v>
      </c>
      <c r="H361" s="249"/>
      <c r="I361" s="250">
        <f>ROUND(E361*H361,2)</f>
        <v>0</v>
      </c>
      <c r="J361" s="249"/>
      <c r="K361" s="250">
        <f>ROUND(E361*J361,2)</f>
        <v>0</v>
      </c>
      <c r="L361" s="250">
        <v>21</v>
      </c>
      <c r="M361" s="250">
        <f>G361*(1+L361/100)</f>
        <v>0</v>
      </c>
      <c r="N361" s="248">
        <v>0</v>
      </c>
      <c r="O361" s="248">
        <f>ROUND(E361*N361,2)</f>
        <v>0</v>
      </c>
      <c r="P361" s="248">
        <v>0</v>
      </c>
      <c r="Q361" s="248">
        <f>ROUND(E361*P361,2)</f>
        <v>0</v>
      </c>
      <c r="R361" s="250"/>
      <c r="S361" s="250" t="s">
        <v>212</v>
      </c>
      <c r="T361" s="251" t="s">
        <v>213</v>
      </c>
      <c r="U361" s="232">
        <v>0</v>
      </c>
      <c r="V361" s="232">
        <f>ROUND(E361*U361,2)</f>
        <v>0</v>
      </c>
      <c r="W361" s="232"/>
      <c r="X361" s="232" t="s">
        <v>432</v>
      </c>
      <c r="Y361" s="232" t="s">
        <v>130</v>
      </c>
      <c r="Z361" s="212"/>
      <c r="AA361" s="212"/>
      <c r="AB361" s="212"/>
      <c r="AC361" s="212"/>
      <c r="AD361" s="212"/>
      <c r="AE361" s="212"/>
      <c r="AF361" s="212"/>
      <c r="AG361" s="212" t="s">
        <v>437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2" x14ac:dyDescent="0.2">
      <c r="A362" s="229"/>
      <c r="B362" s="230"/>
      <c r="C362" s="264" t="s">
        <v>453</v>
      </c>
      <c r="D362" s="252"/>
      <c r="E362" s="252"/>
      <c r="F362" s="252"/>
      <c r="G362" s="252"/>
      <c r="H362" s="232"/>
      <c r="I362" s="232"/>
      <c r="J362" s="232"/>
      <c r="K362" s="232"/>
      <c r="L362" s="232"/>
      <c r="M362" s="232"/>
      <c r="N362" s="231"/>
      <c r="O362" s="231"/>
      <c r="P362" s="231"/>
      <c r="Q362" s="231"/>
      <c r="R362" s="232"/>
      <c r="S362" s="232"/>
      <c r="T362" s="232"/>
      <c r="U362" s="232"/>
      <c r="V362" s="232"/>
      <c r="W362" s="232"/>
      <c r="X362" s="232"/>
      <c r="Y362" s="232"/>
      <c r="Z362" s="212"/>
      <c r="AA362" s="212"/>
      <c r="AB362" s="212"/>
      <c r="AC362" s="212"/>
      <c r="AD362" s="212"/>
      <c r="AE362" s="212"/>
      <c r="AF362" s="212"/>
      <c r="AG362" s="212" t="s">
        <v>133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3" x14ac:dyDescent="0.2">
      <c r="A363" s="229"/>
      <c r="B363" s="230"/>
      <c r="C363" s="268" t="s">
        <v>454</v>
      </c>
      <c r="D363" s="261"/>
      <c r="E363" s="261"/>
      <c r="F363" s="261"/>
      <c r="G363" s="261"/>
      <c r="H363" s="232"/>
      <c r="I363" s="232"/>
      <c r="J363" s="232"/>
      <c r="K363" s="232"/>
      <c r="L363" s="232"/>
      <c r="M363" s="232"/>
      <c r="N363" s="231"/>
      <c r="O363" s="231"/>
      <c r="P363" s="231"/>
      <c r="Q363" s="231"/>
      <c r="R363" s="232"/>
      <c r="S363" s="232"/>
      <c r="T363" s="232"/>
      <c r="U363" s="232"/>
      <c r="V363" s="232"/>
      <c r="W363" s="232"/>
      <c r="X363" s="232"/>
      <c r="Y363" s="232"/>
      <c r="Z363" s="212"/>
      <c r="AA363" s="212"/>
      <c r="AB363" s="212"/>
      <c r="AC363" s="212"/>
      <c r="AD363" s="212"/>
      <c r="AE363" s="212"/>
      <c r="AF363" s="212"/>
      <c r="AG363" s="212" t="s">
        <v>133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2">
      <c r="A364" s="229"/>
      <c r="B364" s="230"/>
      <c r="C364" s="268" t="s">
        <v>455</v>
      </c>
      <c r="D364" s="261"/>
      <c r="E364" s="261"/>
      <c r="F364" s="261"/>
      <c r="G364" s="261"/>
      <c r="H364" s="232"/>
      <c r="I364" s="232"/>
      <c r="J364" s="232"/>
      <c r="K364" s="232"/>
      <c r="L364" s="232"/>
      <c r="M364" s="232"/>
      <c r="N364" s="231"/>
      <c r="O364" s="231"/>
      <c r="P364" s="231"/>
      <c r="Q364" s="231"/>
      <c r="R364" s="232"/>
      <c r="S364" s="232"/>
      <c r="T364" s="232"/>
      <c r="U364" s="232"/>
      <c r="V364" s="232"/>
      <c r="W364" s="232"/>
      <c r="X364" s="232"/>
      <c r="Y364" s="232"/>
      <c r="Z364" s="212"/>
      <c r="AA364" s="212"/>
      <c r="AB364" s="212"/>
      <c r="AC364" s="212"/>
      <c r="AD364" s="212"/>
      <c r="AE364" s="212"/>
      <c r="AF364" s="212"/>
      <c r="AG364" s="212" t="s">
        <v>133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">
      <c r="A365" s="229"/>
      <c r="B365" s="230"/>
      <c r="C365" s="268" t="s">
        <v>456</v>
      </c>
      <c r="D365" s="261"/>
      <c r="E365" s="261"/>
      <c r="F365" s="261"/>
      <c r="G365" s="261"/>
      <c r="H365" s="232"/>
      <c r="I365" s="232"/>
      <c r="J365" s="232"/>
      <c r="K365" s="232"/>
      <c r="L365" s="232"/>
      <c r="M365" s="232"/>
      <c r="N365" s="231"/>
      <c r="O365" s="231"/>
      <c r="P365" s="231"/>
      <c r="Q365" s="231"/>
      <c r="R365" s="232"/>
      <c r="S365" s="232"/>
      <c r="T365" s="232"/>
      <c r="U365" s="232"/>
      <c r="V365" s="232"/>
      <c r="W365" s="232"/>
      <c r="X365" s="232"/>
      <c r="Y365" s="232"/>
      <c r="Z365" s="212"/>
      <c r="AA365" s="212"/>
      <c r="AB365" s="212"/>
      <c r="AC365" s="212"/>
      <c r="AD365" s="212"/>
      <c r="AE365" s="212"/>
      <c r="AF365" s="212"/>
      <c r="AG365" s="212" t="s">
        <v>133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45">
        <v>97</v>
      </c>
      <c r="B366" s="246" t="s">
        <v>457</v>
      </c>
      <c r="C366" s="263" t="s">
        <v>458</v>
      </c>
      <c r="D366" s="247" t="s">
        <v>431</v>
      </c>
      <c r="E366" s="248">
        <v>1</v>
      </c>
      <c r="F366" s="249"/>
      <c r="G366" s="250">
        <f>ROUND(E366*F366,2)</f>
        <v>0</v>
      </c>
      <c r="H366" s="249"/>
      <c r="I366" s="250">
        <f>ROUND(E366*H366,2)</f>
        <v>0</v>
      </c>
      <c r="J366" s="249"/>
      <c r="K366" s="250">
        <f>ROUND(E366*J366,2)</f>
        <v>0</v>
      </c>
      <c r="L366" s="250">
        <v>21</v>
      </c>
      <c r="M366" s="250">
        <f>G366*(1+L366/100)</f>
        <v>0</v>
      </c>
      <c r="N366" s="248">
        <v>0</v>
      </c>
      <c r="O366" s="248">
        <f>ROUND(E366*N366,2)</f>
        <v>0</v>
      </c>
      <c r="P366" s="248">
        <v>0</v>
      </c>
      <c r="Q366" s="248">
        <f>ROUND(E366*P366,2)</f>
        <v>0</v>
      </c>
      <c r="R366" s="250"/>
      <c r="S366" s="250" t="s">
        <v>212</v>
      </c>
      <c r="T366" s="251" t="s">
        <v>213</v>
      </c>
      <c r="U366" s="232">
        <v>0</v>
      </c>
      <c r="V366" s="232">
        <f>ROUND(E366*U366,2)</f>
        <v>0</v>
      </c>
      <c r="W366" s="232"/>
      <c r="X366" s="232" t="s">
        <v>432</v>
      </c>
      <c r="Y366" s="232" t="s">
        <v>130</v>
      </c>
      <c r="Z366" s="212"/>
      <c r="AA366" s="212"/>
      <c r="AB366" s="212"/>
      <c r="AC366" s="212"/>
      <c r="AD366" s="212"/>
      <c r="AE366" s="212"/>
      <c r="AF366" s="212"/>
      <c r="AG366" s="212" t="s">
        <v>433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ht="22.5" outlineLevel="2" x14ac:dyDescent="0.2">
      <c r="A367" s="229"/>
      <c r="B367" s="230"/>
      <c r="C367" s="264" t="s">
        <v>459</v>
      </c>
      <c r="D367" s="252"/>
      <c r="E367" s="252"/>
      <c r="F367" s="252"/>
      <c r="G367" s="252"/>
      <c r="H367" s="232"/>
      <c r="I367" s="232"/>
      <c r="J367" s="232"/>
      <c r="K367" s="232"/>
      <c r="L367" s="232"/>
      <c r="M367" s="232"/>
      <c r="N367" s="231"/>
      <c r="O367" s="231"/>
      <c r="P367" s="231"/>
      <c r="Q367" s="231"/>
      <c r="R367" s="232"/>
      <c r="S367" s="232"/>
      <c r="T367" s="232"/>
      <c r="U367" s="232"/>
      <c r="V367" s="232"/>
      <c r="W367" s="232"/>
      <c r="X367" s="232"/>
      <c r="Y367" s="232"/>
      <c r="Z367" s="212"/>
      <c r="AA367" s="212"/>
      <c r="AB367" s="212"/>
      <c r="AC367" s="212"/>
      <c r="AD367" s="212"/>
      <c r="AE367" s="212"/>
      <c r="AF367" s="212"/>
      <c r="AG367" s="212" t="s">
        <v>133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60" t="str">
        <f>C367</f>
        <v>Náklady zhotovitele spojené s ochranou dřevin, stromů, porostů a vegetačních ploch při stavebních pracích dle ČSN 83 9061 po celou dobu výstavby.</v>
      </c>
      <c r="BB367" s="212"/>
      <c r="BC367" s="212"/>
      <c r="BD367" s="212"/>
      <c r="BE367" s="212"/>
      <c r="BF367" s="212"/>
      <c r="BG367" s="212"/>
      <c r="BH367" s="212"/>
    </row>
    <row r="368" spans="1:60" x14ac:dyDescent="0.2">
      <c r="A368" s="238" t="s">
        <v>123</v>
      </c>
      <c r="B368" s="239" t="s">
        <v>96</v>
      </c>
      <c r="C368" s="262" t="s">
        <v>30</v>
      </c>
      <c r="D368" s="240"/>
      <c r="E368" s="241"/>
      <c r="F368" s="242"/>
      <c r="G368" s="242">
        <f>SUMIF(AG369:AG379,"&lt;&gt;NOR",G369:G379)</f>
        <v>0</v>
      </c>
      <c r="H368" s="242"/>
      <c r="I368" s="242">
        <f>SUM(I369:I379)</f>
        <v>0</v>
      </c>
      <c r="J368" s="242"/>
      <c r="K368" s="242">
        <f>SUM(K369:K379)</f>
        <v>0</v>
      </c>
      <c r="L368" s="242"/>
      <c r="M368" s="242">
        <f>SUM(M369:M379)</f>
        <v>0</v>
      </c>
      <c r="N368" s="241"/>
      <c r="O368" s="241">
        <f>SUM(O369:O379)</f>
        <v>0</v>
      </c>
      <c r="P368" s="241"/>
      <c r="Q368" s="241">
        <f>SUM(Q369:Q379)</f>
        <v>0</v>
      </c>
      <c r="R368" s="242"/>
      <c r="S368" s="242"/>
      <c r="T368" s="243"/>
      <c r="U368" s="237"/>
      <c r="V368" s="237">
        <f>SUM(V369:V379)</f>
        <v>0</v>
      </c>
      <c r="W368" s="237"/>
      <c r="X368" s="237"/>
      <c r="Y368" s="237"/>
      <c r="AG368" t="s">
        <v>124</v>
      </c>
    </row>
    <row r="369" spans="1:60" outlineLevel="1" x14ac:dyDescent="0.2">
      <c r="A369" s="253">
        <v>98</v>
      </c>
      <c r="B369" s="254" t="s">
        <v>460</v>
      </c>
      <c r="C369" s="267" t="s">
        <v>461</v>
      </c>
      <c r="D369" s="255" t="s">
        <v>431</v>
      </c>
      <c r="E369" s="256">
        <v>1</v>
      </c>
      <c r="F369" s="257"/>
      <c r="G369" s="258">
        <f>ROUND(E369*F369,2)</f>
        <v>0</v>
      </c>
      <c r="H369" s="257"/>
      <c r="I369" s="258">
        <f>ROUND(E369*H369,2)</f>
        <v>0</v>
      </c>
      <c r="J369" s="257"/>
      <c r="K369" s="258">
        <f>ROUND(E369*J369,2)</f>
        <v>0</v>
      </c>
      <c r="L369" s="258">
        <v>21</v>
      </c>
      <c r="M369" s="258">
        <f>G369*(1+L369/100)</f>
        <v>0</v>
      </c>
      <c r="N369" s="256">
        <v>0</v>
      </c>
      <c r="O369" s="256">
        <f>ROUND(E369*N369,2)</f>
        <v>0</v>
      </c>
      <c r="P369" s="256">
        <v>0</v>
      </c>
      <c r="Q369" s="256">
        <f>ROUND(E369*P369,2)</f>
        <v>0</v>
      </c>
      <c r="R369" s="258"/>
      <c r="S369" s="258" t="s">
        <v>128</v>
      </c>
      <c r="T369" s="259" t="s">
        <v>213</v>
      </c>
      <c r="U369" s="232">
        <v>0</v>
      </c>
      <c r="V369" s="232">
        <f>ROUND(E369*U369,2)</f>
        <v>0</v>
      </c>
      <c r="W369" s="232"/>
      <c r="X369" s="232" t="s">
        <v>432</v>
      </c>
      <c r="Y369" s="232" t="s">
        <v>130</v>
      </c>
      <c r="Z369" s="212"/>
      <c r="AA369" s="212"/>
      <c r="AB369" s="212"/>
      <c r="AC369" s="212"/>
      <c r="AD369" s="212"/>
      <c r="AE369" s="212"/>
      <c r="AF369" s="212"/>
      <c r="AG369" s="212" t="s">
        <v>433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45">
        <v>99</v>
      </c>
      <c r="B370" s="246" t="s">
        <v>462</v>
      </c>
      <c r="C370" s="263" t="s">
        <v>463</v>
      </c>
      <c r="D370" s="247" t="s">
        <v>431</v>
      </c>
      <c r="E370" s="248">
        <v>1</v>
      </c>
      <c r="F370" s="249"/>
      <c r="G370" s="250">
        <f>ROUND(E370*F370,2)</f>
        <v>0</v>
      </c>
      <c r="H370" s="249"/>
      <c r="I370" s="250">
        <f>ROUND(E370*H370,2)</f>
        <v>0</v>
      </c>
      <c r="J370" s="249"/>
      <c r="K370" s="250">
        <f>ROUND(E370*J370,2)</f>
        <v>0</v>
      </c>
      <c r="L370" s="250">
        <v>21</v>
      </c>
      <c r="M370" s="250">
        <f>G370*(1+L370/100)</f>
        <v>0</v>
      </c>
      <c r="N370" s="248">
        <v>0</v>
      </c>
      <c r="O370" s="248">
        <f>ROUND(E370*N370,2)</f>
        <v>0</v>
      </c>
      <c r="P370" s="248">
        <v>0</v>
      </c>
      <c r="Q370" s="248">
        <f>ROUND(E370*P370,2)</f>
        <v>0</v>
      </c>
      <c r="R370" s="250"/>
      <c r="S370" s="250" t="s">
        <v>128</v>
      </c>
      <c r="T370" s="251" t="s">
        <v>213</v>
      </c>
      <c r="U370" s="232">
        <v>0</v>
      </c>
      <c r="V370" s="232">
        <f>ROUND(E370*U370,2)</f>
        <v>0</v>
      </c>
      <c r="W370" s="232"/>
      <c r="X370" s="232" t="s">
        <v>432</v>
      </c>
      <c r="Y370" s="232" t="s">
        <v>130</v>
      </c>
      <c r="Z370" s="212"/>
      <c r="AA370" s="212"/>
      <c r="AB370" s="212"/>
      <c r="AC370" s="212"/>
      <c r="AD370" s="212"/>
      <c r="AE370" s="212"/>
      <c r="AF370" s="212"/>
      <c r="AG370" s="212" t="s">
        <v>433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ht="33.75" outlineLevel="2" x14ac:dyDescent="0.2">
      <c r="A371" s="229"/>
      <c r="B371" s="230"/>
      <c r="C371" s="264" t="s">
        <v>464</v>
      </c>
      <c r="D371" s="252"/>
      <c r="E371" s="252"/>
      <c r="F371" s="252"/>
      <c r="G371" s="252"/>
      <c r="H371" s="232"/>
      <c r="I371" s="232"/>
      <c r="J371" s="232"/>
      <c r="K371" s="232"/>
      <c r="L371" s="232"/>
      <c r="M371" s="232"/>
      <c r="N371" s="231"/>
      <c r="O371" s="231"/>
      <c r="P371" s="231"/>
      <c r="Q371" s="231"/>
      <c r="R371" s="232"/>
      <c r="S371" s="232"/>
      <c r="T371" s="232"/>
      <c r="U371" s="232"/>
      <c r="V371" s="232"/>
      <c r="W371" s="232"/>
      <c r="X371" s="232"/>
      <c r="Y371" s="232"/>
      <c r="Z371" s="212"/>
      <c r="AA371" s="212"/>
      <c r="AB371" s="212"/>
      <c r="AC371" s="212"/>
      <c r="AD371" s="212"/>
      <c r="AE371" s="212"/>
      <c r="AF371" s="212"/>
      <c r="AG371" s="212" t="s">
        <v>133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60" t="str">
        <f>C371</f>
        <v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v>
      </c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45">
        <v>100</v>
      </c>
      <c r="B372" s="246" t="s">
        <v>465</v>
      </c>
      <c r="C372" s="263" t="s">
        <v>466</v>
      </c>
      <c r="D372" s="247" t="s">
        <v>431</v>
      </c>
      <c r="E372" s="248">
        <v>1</v>
      </c>
      <c r="F372" s="249"/>
      <c r="G372" s="250">
        <f>ROUND(E372*F372,2)</f>
        <v>0</v>
      </c>
      <c r="H372" s="249"/>
      <c r="I372" s="250">
        <f>ROUND(E372*H372,2)</f>
        <v>0</v>
      </c>
      <c r="J372" s="249"/>
      <c r="K372" s="250">
        <f>ROUND(E372*J372,2)</f>
        <v>0</v>
      </c>
      <c r="L372" s="250">
        <v>21</v>
      </c>
      <c r="M372" s="250">
        <f>G372*(1+L372/100)</f>
        <v>0</v>
      </c>
      <c r="N372" s="248">
        <v>0</v>
      </c>
      <c r="O372" s="248">
        <f>ROUND(E372*N372,2)</f>
        <v>0</v>
      </c>
      <c r="P372" s="248">
        <v>0</v>
      </c>
      <c r="Q372" s="248">
        <f>ROUND(E372*P372,2)</f>
        <v>0</v>
      </c>
      <c r="R372" s="250"/>
      <c r="S372" s="250" t="s">
        <v>128</v>
      </c>
      <c r="T372" s="251" t="s">
        <v>213</v>
      </c>
      <c r="U372" s="232">
        <v>0</v>
      </c>
      <c r="V372" s="232">
        <f>ROUND(E372*U372,2)</f>
        <v>0</v>
      </c>
      <c r="W372" s="232"/>
      <c r="X372" s="232" t="s">
        <v>432</v>
      </c>
      <c r="Y372" s="232" t="s">
        <v>130</v>
      </c>
      <c r="Z372" s="212"/>
      <c r="AA372" s="212"/>
      <c r="AB372" s="212"/>
      <c r="AC372" s="212"/>
      <c r="AD372" s="212"/>
      <c r="AE372" s="212"/>
      <c r="AF372" s="212"/>
      <c r="AG372" s="212" t="s">
        <v>433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ht="22.5" outlineLevel="2" x14ac:dyDescent="0.2">
      <c r="A373" s="229"/>
      <c r="B373" s="230"/>
      <c r="C373" s="264" t="s">
        <v>467</v>
      </c>
      <c r="D373" s="252"/>
      <c r="E373" s="252"/>
      <c r="F373" s="252"/>
      <c r="G373" s="252"/>
      <c r="H373" s="232"/>
      <c r="I373" s="232"/>
      <c r="J373" s="232"/>
      <c r="K373" s="232"/>
      <c r="L373" s="232"/>
      <c r="M373" s="232"/>
      <c r="N373" s="231"/>
      <c r="O373" s="231"/>
      <c r="P373" s="231"/>
      <c r="Q373" s="231"/>
      <c r="R373" s="232"/>
      <c r="S373" s="232"/>
      <c r="T373" s="232"/>
      <c r="U373" s="232"/>
      <c r="V373" s="232"/>
      <c r="W373" s="232"/>
      <c r="X373" s="232"/>
      <c r="Y373" s="232"/>
      <c r="Z373" s="212"/>
      <c r="AA373" s="212"/>
      <c r="AB373" s="212"/>
      <c r="AC373" s="212"/>
      <c r="AD373" s="212"/>
      <c r="AE373" s="212"/>
      <c r="AF373" s="212"/>
      <c r="AG373" s="212" t="s">
        <v>133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60" t="str">
        <f>C373</f>
        <v>Náklady zhotovitele, související s prováděním zkoušek, revizí a sond předepsaných technickými normami nebo objednatelem a které jsou pro provedení díla nezbytné.</v>
      </c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45">
        <v>101</v>
      </c>
      <c r="B374" s="246" t="s">
        <v>468</v>
      </c>
      <c r="C374" s="263" t="s">
        <v>469</v>
      </c>
      <c r="D374" s="247" t="s">
        <v>431</v>
      </c>
      <c r="E374" s="248">
        <v>1</v>
      </c>
      <c r="F374" s="249"/>
      <c r="G374" s="250">
        <f>ROUND(E374*F374,2)</f>
        <v>0</v>
      </c>
      <c r="H374" s="249"/>
      <c r="I374" s="250">
        <f>ROUND(E374*H374,2)</f>
        <v>0</v>
      </c>
      <c r="J374" s="249"/>
      <c r="K374" s="250">
        <f>ROUND(E374*J374,2)</f>
        <v>0</v>
      </c>
      <c r="L374" s="250">
        <v>21</v>
      </c>
      <c r="M374" s="250">
        <f>G374*(1+L374/100)</f>
        <v>0</v>
      </c>
      <c r="N374" s="248">
        <v>0</v>
      </c>
      <c r="O374" s="248">
        <f>ROUND(E374*N374,2)</f>
        <v>0</v>
      </c>
      <c r="P374" s="248">
        <v>0</v>
      </c>
      <c r="Q374" s="248">
        <f>ROUND(E374*P374,2)</f>
        <v>0</v>
      </c>
      <c r="R374" s="250"/>
      <c r="S374" s="250" t="s">
        <v>128</v>
      </c>
      <c r="T374" s="251" t="s">
        <v>213</v>
      </c>
      <c r="U374" s="232">
        <v>0</v>
      </c>
      <c r="V374" s="232">
        <f>ROUND(E374*U374,2)</f>
        <v>0</v>
      </c>
      <c r="W374" s="232"/>
      <c r="X374" s="232" t="s">
        <v>432</v>
      </c>
      <c r="Y374" s="232" t="s">
        <v>130</v>
      </c>
      <c r="Z374" s="212"/>
      <c r="AA374" s="212"/>
      <c r="AB374" s="212"/>
      <c r="AC374" s="212"/>
      <c r="AD374" s="212"/>
      <c r="AE374" s="212"/>
      <c r="AF374" s="212"/>
      <c r="AG374" s="212" t="s">
        <v>433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ht="22.5" outlineLevel="2" x14ac:dyDescent="0.2">
      <c r="A375" s="229"/>
      <c r="B375" s="230"/>
      <c r="C375" s="264" t="s">
        <v>470</v>
      </c>
      <c r="D375" s="252"/>
      <c r="E375" s="252"/>
      <c r="F375" s="252"/>
      <c r="G375" s="252"/>
      <c r="H375" s="232"/>
      <c r="I375" s="232"/>
      <c r="J375" s="232"/>
      <c r="K375" s="232"/>
      <c r="L375" s="232"/>
      <c r="M375" s="232"/>
      <c r="N375" s="231"/>
      <c r="O375" s="231"/>
      <c r="P375" s="231"/>
      <c r="Q375" s="231"/>
      <c r="R375" s="232"/>
      <c r="S375" s="232"/>
      <c r="T375" s="232"/>
      <c r="U375" s="232"/>
      <c r="V375" s="232"/>
      <c r="W375" s="232"/>
      <c r="X375" s="232"/>
      <c r="Y375" s="232"/>
      <c r="Z375" s="212"/>
      <c r="AA375" s="212"/>
      <c r="AB375" s="212"/>
      <c r="AC375" s="212"/>
      <c r="AD375" s="212"/>
      <c r="AE375" s="212"/>
      <c r="AF375" s="212"/>
      <c r="AG375" s="212" t="s">
        <v>133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60" t="str">
        <f>C375</f>
        <v>Náklady na vyhotovení dokumentace skutečného provedení stavby a její předání objednateli v požadované formě a požadovaném počtu.</v>
      </c>
      <c r="BB375" s="212"/>
      <c r="BC375" s="212"/>
      <c r="BD375" s="212"/>
      <c r="BE375" s="212"/>
      <c r="BF375" s="212"/>
      <c r="BG375" s="212"/>
      <c r="BH375" s="212"/>
    </row>
    <row r="376" spans="1:60" ht="22.5" outlineLevel="1" x14ac:dyDescent="0.2">
      <c r="A376" s="245">
        <v>102</v>
      </c>
      <c r="B376" s="246" t="s">
        <v>471</v>
      </c>
      <c r="C376" s="263" t="s">
        <v>472</v>
      </c>
      <c r="D376" s="247" t="s">
        <v>431</v>
      </c>
      <c r="E376" s="248">
        <v>1</v>
      </c>
      <c r="F376" s="249"/>
      <c r="G376" s="250">
        <f>ROUND(E376*F376,2)</f>
        <v>0</v>
      </c>
      <c r="H376" s="249"/>
      <c r="I376" s="250">
        <f>ROUND(E376*H376,2)</f>
        <v>0</v>
      </c>
      <c r="J376" s="249"/>
      <c r="K376" s="250">
        <f>ROUND(E376*J376,2)</f>
        <v>0</v>
      </c>
      <c r="L376" s="250">
        <v>21</v>
      </c>
      <c r="M376" s="250">
        <f>G376*(1+L376/100)</f>
        <v>0</v>
      </c>
      <c r="N376" s="248">
        <v>0</v>
      </c>
      <c r="O376" s="248">
        <f>ROUND(E376*N376,2)</f>
        <v>0</v>
      </c>
      <c r="P376" s="248">
        <v>0</v>
      </c>
      <c r="Q376" s="248">
        <f>ROUND(E376*P376,2)</f>
        <v>0</v>
      </c>
      <c r="R376" s="250"/>
      <c r="S376" s="250" t="s">
        <v>212</v>
      </c>
      <c r="T376" s="251" t="s">
        <v>213</v>
      </c>
      <c r="U376" s="232">
        <v>0</v>
      </c>
      <c r="V376" s="232">
        <f>ROUND(E376*U376,2)</f>
        <v>0</v>
      </c>
      <c r="W376" s="232"/>
      <c r="X376" s="232" t="s">
        <v>432</v>
      </c>
      <c r="Y376" s="232" t="s">
        <v>130</v>
      </c>
      <c r="Z376" s="212"/>
      <c r="AA376" s="212"/>
      <c r="AB376" s="212"/>
      <c r="AC376" s="212"/>
      <c r="AD376" s="212"/>
      <c r="AE376" s="212"/>
      <c r="AF376" s="212"/>
      <c r="AG376" s="212" t="s">
        <v>433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2" x14ac:dyDescent="0.2">
      <c r="A377" s="229"/>
      <c r="B377" s="230"/>
      <c r="C377" s="264" t="s">
        <v>473</v>
      </c>
      <c r="D377" s="252"/>
      <c r="E377" s="252"/>
      <c r="F377" s="252"/>
      <c r="G377" s="252"/>
      <c r="H377" s="232"/>
      <c r="I377" s="232"/>
      <c r="J377" s="232"/>
      <c r="K377" s="232"/>
      <c r="L377" s="232"/>
      <c r="M377" s="232"/>
      <c r="N377" s="231"/>
      <c r="O377" s="231"/>
      <c r="P377" s="231"/>
      <c r="Q377" s="231"/>
      <c r="R377" s="232"/>
      <c r="S377" s="232"/>
      <c r="T377" s="232"/>
      <c r="U377" s="232"/>
      <c r="V377" s="232"/>
      <c r="W377" s="232"/>
      <c r="X377" s="232"/>
      <c r="Y377" s="232"/>
      <c r="Z377" s="212"/>
      <c r="AA377" s="212"/>
      <c r="AB377" s="212"/>
      <c r="AC377" s="212"/>
      <c r="AD377" s="212"/>
      <c r="AE377" s="212"/>
      <c r="AF377" s="212"/>
      <c r="AG377" s="212" t="s">
        <v>133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3" x14ac:dyDescent="0.2">
      <c r="A378" s="229"/>
      <c r="B378" s="230"/>
      <c r="C378" s="268" t="s">
        <v>474</v>
      </c>
      <c r="D378" s="261"/>
      <c r="E378" s="261"/>
      <c r="F378" s="261"/>
      <c r="G378" s="261"/>
      <c r="H378" s="232"/>
      <c r="I378" s="232"/>
      <c r="J378" s="232"/>
      <c r="K378" s="232"/>
      <c r="L378" s="232"/>
      <c r="M378" s="232"/>
      <c r="N378" s="231"/>
      <c r="O378" s="231"/>
      <c r="P378" s="231"/>
      <c r="Q378" s="231"/>
      <c r="R378" s="232"/>
      <c r="S378" s="232"/>
      <c r="T378" s="232"/>
      <c r="U378" s="232"/>
      <c r="V378" s="232"/>
      <c r="W378" s="232"/>
      <c r="X378" s="232"/>
      <c r="Y378" s="232"/>
      <c r="Z378" s="212"/>
      <c r="AA378" s="212"/>
      <c r="AB378" s="212"/>
      <c r="AC378" s="212"/>
      <c r="AD378" s="212"/>
      <c r="AE378" s="212"/>
      <c r="AF378" s="212"/>
      <c r="AG378" s="212" t="s">
        <v>133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">
      <c r="A379" s="229"/>
      <c r="B379" s="230"/>
      <c r="C379" s="268" t="s">
        <v>475</v>
      </c>
      <c r="D379" s="261"/>
      <c r="E379" s="261"/>
      <c r="F379" s="261"/>
      <c r="G379" s="261"/>
      <c r="H379" s="232"/>
      <c r="I379" s="232"/>
      <c r="J379" s="232"/>
      <c r="K379" s="232"/>
      <c r="L379" s="232"/>
      <c r="M379" s="232"/>
      <c r="N379" s="231"/>
      <c r="O379" s="231"/>
      <c r="P379" s="231"/>
      <c r="Q379" s="231"/>
      <c r="R379" s="232"/>
      <c r="S379" s="232"/>
      <c r="T379" s="232"/>
      <c r="U379" s="232"/>
      <c r="V379" s="232"/>
      <c r="W379" s="232"/>
      <c r="X379" s="232"/>
      <c r="Y379" s="232"/>
      <c r="Z379" s="212"/>
      <c r="AA379" s="212"/>
      <c r="AB379" s="212"/>
      <c r="AC379" s="212"/>
      <c r="AD379" s="212"/>
      <c r="AE379" s="212"/>
      <c r="AF379" s="212"/>
      <c r="AG379" s="212" t="s">
        <v>133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x14ac:dyDescent="0.2">
      <c r="A380" s="3"/>
      <c r="B380" s="4"/>
      <c r="C380" s="269"/>
      <c r="D380" s="6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AE380">
        <v>12</v>
      </c>
      <c r="AF380">
        <v>21</v>
      </c>
      <c r="AG380" t="s">
        <v>109</v>
      </c>
    </row>
    <row r="381" spans="1:60" x14ac:dyDescent="0.2">
      <c r="A381" s="215"/>
      <c r="B381" s="216" t="s">
        <v>31</v>
      </c>
      <c r="C381" s="270"/>
      <c r="D381" s="217"/>
      <c r="E381" s="218"/>
      <c r="F381" s="218"/>
      <c r="G381" s="244">
        <f>G8+G106+G129+G147+G173+G179+G260+G268+G273+G309+G311+G322+G333+G345+G368</f>
        <v>0</v>
      </c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AE381">
        <f>SUMIF(L7:L379,AE380,G7:G379)</f>
        <v>0</v>
      </c>
      <c r="AF381">
        <f>SUMIF(L7:L379,AF380,G7:G379)</f>
        <v>0</v>
      </c>
      <c r="AG381" t="s">
        <v>476</v>
      </c>
    </row>
    <row r="382" spans="1:60" x14ac:dyDescent="0.2">
      <c r="A382" s="3"/>
      <c r="B382" s="4"/>
      <c r="C382" s="269"/>
      <c r="D382" s="6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</row>
    <row r="383" spans="1:60" x14ac:dyDescent="0.2">
      <c r="A383" s="3"/>
      <c r="B383" s="4"/>
      <c r="C383" s="269"/>
      <c r="D383" s="6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</row>
    <row r="384" spans="1:60" x14ac:dyDescent="0.2">
      <c r="A384" s="219" t="s">
        <v>477</v>
      </c>
      <c r="B384" s="219"/>
      <c r="C384" s="271"/>
      <c r="D384" s="6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</row>
    <row r="385" spans="1:33" x14ac:dyDescent="0.2">
      <c r="A385" s="220"/>
      <c r="B385" s="221"/>
      <c r="C385" s="272"/>
      <c r="D385" s="221"/>
      <c r="E385" s="221"/>
      <c r="F385" s="221"/>
      <c r="G385" s="222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AG385" t="s">
        <v>478</v>
      </c>
    </row>
    <row r="386" spans="1:33" x14ac:dyDescent="0.2">
      <c r="A386" s="223"/>
      <c r="B386" s="224"/>
      <c r="C386" s="273"/>
      <c r="D386" s="224"/>
      <c r="E386" s="224"/>
      <c r="F386" s="224"/>
      <c r="G386" s="225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33" x14ac:dyDescent="0.2">
      <c r="A387" s="223"/>
      <c r="B387" s="224"/>
      <c r="C387" s="273"/>
      <c r="D387" s="224"/>
      <c r="E387" s="224"/>
      <c r="F387" s="224"/>
      <c r="G387" s="225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33" x14ac:dyDescent="0.2">
      <c r="A388" s="223"/>
      <c r="B388" s="224"/>
      <c r="C388" s="273"/>
      <c r="D388" s="224"/>
      <c r="E388" s="224"/>
      <c r="F388" s="224"/>
      <c r="G388" s="225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33" x14ac:dyDescent="0.2">
      <c r="A389" s="226"/>
      <c r="B389" s="227"/>
      <c r="C389" s="274"/>
      <c r="D389" s="227"/>
      <c r="E389" s="227"/>
      <c r="F389" s="227"/>
      <c r="G389" s="228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</row>
    <row r="390" spans="1:33" x14ac:dyDescent="0.2">
      <c r="A390" s="3"/>
      <c r="B390" s="4"/>
      <c r="C390" s="269"/>
      <c r="D390" s="6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33" x14ac:dyDescent="0.2">
      <c r="C391" s="275"/>
      <c r="D391" s="10"/>
      <c r="AG391" t="s">
        <v>481</v>
      </c>
    </row>
    <row r="392" spans="1:33" x14ac:dyDescent="0.2">
      <c r="D392" s="10"/>
    </row>
    <row r="393" spans="1:33" x14ac:dyDescent="0.2">
      <c r="D393" s="10"/>
    </row>
    <row r="394" spans="1:33" x14ac:dyDescent="0.2">
      <c r="D394" s="10"/>
    </row>
    <row r="395" spans="1:33" x14ac:dyDescent="0.2">
      <c r="D395" s="10"/>
    </row>
    <row r="396" spans="1:33" x14ac:dyDescent="0.2">
      <c r="D396" s="10"/>
    </row>
    <row r="397" spans="1:33" x14ac:dyDescent="0.2">
      <c r="D397" s="10"/>
    </row>
    <row r="398" spans="1:33" x14ac:dyDescent="0.2">
      <c r="D398" s="10"/>
    </row>
    <row r="399" spans="1:33" x14ac:dyDescent="0.2">
      <c r="D399" s="10"/>
    </row>
    <row r="400" spans="1:33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8MfAemv1UyWv/356MKLFLKDE3LvZwrU/VR0AsLLa2Ddsn7zuapDCANkGcEPHrspV6snG1XPJaL8VnEU23HztQ==" saltValue="7Iouea/Y/3HhwEzwXqTR+w==" spinCount="100000" sheet="1" objects="1" scenarios="1"/>
  <mergeCells count="41">
    <mergeCell ref="C379:G379"/>
    <mergeCell ref="C367:G367"/>
    <mergeCell ref="C371:G371"/>
    <mergeCell ref="C373:G373"/>
    <mergeCell ref="C375:G375"/>
    <mergeCell ref="C377:G377"/>
    <mergeCell ref="C378:G378"/>
    <mergeCell ref="C359:G359"/>
    <mergeCell ref="C360:G360"/>
    <mergeCell ref="C362:G362"/>
    <mergeCell ref="C363:G363"/>
    <mergeCell ref="C364:G364"/>
    <mergeCell ref="C365:G365"/>
    <mergeCell ref="C350:G350"/>
    <mergeCell ref="C352:G352"/>
    <mergeCell ref="C353:G353"/>
    <mergeCell ref="C355:G355"/>
    <mergeCell ref="C356:G356"/>
    <mergeCell ref="C358:G358"/>
    <mergeCell ref="C120:G120"/>
    <mergeCell ref="C167:G167"/>
    <mergeCell ref="C175:G175"/>
    <mergeCell ref="C338:G338"/>
    <mergeCell ref="C347:G347"/>
    <mergeCell ref="C349:G349"/>
    <mergeCell ref="C36:G36"/>
    <mergeCell ref="C56:G56"/>
    <mergeCell ref="C62:G62"/>
    <mergeCell ref="C96:G96"/>
    <mergeCell ref="C99:G99"/>
    <mergeCell ref="C103:G103"/>
    <mergeCell ref="A1:G1"/>
    <mergeCell ref="C2:G2"/>
    <mergeCell ref="C3:G3"/>
    <mergeCell ref="C4:G4"/>
    <mergeCell ref="A384:C384"/>
    <mergeCell ref="A385:G389"/>
    <mergeCell ref="C10:G10"/>
    <mergeCell ref="C19:G19"/>
    <mergeCell ref="C23:G23"/>
    <mergeCell ref="C28:G28"/>
  </mergeCells>
  <pageMargins left="0.11811023622047244" right="0.11811023622047244" top="0.74803149606299213" bottom="0.74803149606299213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2025-03-27T06:04:00Z</cp:lastPrinted>
  <dcterms:created xsi:type="dcterms:W3CDTF">2009-04-08T07:15:50Z</dcterms:created>
  <dcterms:modified xsi:type="dcterms:W3CDTF">2025-03-27T06:04:37Z</dcterms:modified>
</cp:coreProperties>
</file>