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P:\Projekty\Růžovka Frýdek - Archimedes\VŘ\"/>
    </mc:Choice>
  </mc:AlternateContent>
  <xr:revisionPtr revIDLastSave="0" documentId="13_ncr:1_{2BC93BB3-7E69-4BD3-8CD4-CD668386B5B1}" xr6:coauthVersionLast="47" xr6:coauthVersionMax="47" xr10:uidLastSave="{00000000-0000-0000-0000-000000000000}"/>
  <bookViews>
    <workbookView xWindow="-120" yWindow="-120" windowWidth="29040" windowHeight="15720" xr2:uid="{88293AA7-093B-4DA0-B678-21820A3EC53A}"/>
  </bookViews>
  <sheets>
    <sheet name="Lis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2" i="1" l="1"/>
  <c r="F22" i="1" s="1"/>
  <c r="E20" i="1"/>
  <c r="F20" i="1" s="1"/>
  <c r="E18" i="1"/>
  <c r="F18" i="1" s="1"/>
  <c r="E16" i="1"/>
  <c r="F16" i="1" s="1"/>
  <c r="E14" i="1"/>
  <c r="F14" i="1" s="1"/>
  <c r="F12" i="1"/>
  <c r="E12" i="1"/>
  <c r="E10" i="1"/>
  <c r="F10" i="1" s="1"/>
  <c r="E4" i="1"/>
  <c r="C24" i="1" l="1"/>
  <c r="C25" i="1" s="1"/>
  <c r="C26" i="1" s="1"/>
  <c r="F4" i="1"/>
</calcChain>
</file>

<file path=xl/sharedStrings.xml><?xml version="1.0" encoding="utf-8"?>
<sst xmlns="http://schemas.openxmlformats.org/spreadsheetml/2006/main" count="42" uniqueCount="40">
  <si>
    <t>č.</t>
  </si>
  <si>
    <t xml:space="preserve">Dodavatel: </t>
  </si>
  <si>
    <t>ks</t>
  </si>
  <si>
    <r>
      <t xml:space="preserve">cena/ks          </t>
    </r>
    <r>
      <rPr>
        <b/>
        <sz val="8"/>
        <rFont val="Tahoma"/>
        <family val="2"/>
        <charset val="238"/>
      </rPr>
      <t xml:space="preserve"> </t>
    </r>
    <r>
      <rPr>
        <sz val="8"/>
        <rFont val="Tahoma"/>
        <family val="2"/>
        <charset val="238"/>
      </rPr>
      <t>- bez DP</t>
    </r>
    <r>
      <rPr>
        <sz val="10"/>
        <rFont val="Tahoma"/>
        <family val="2"/>
        <charset val="238"/>
      </rPr>
      <t>H</t>
    </r>
  </si>
  <si>
    <r>
      <t xml:space="preserve">cena celkem 
</t>
    </r>
    <r>
      <rPr>
        <sz val="8"/>
        <rFont val="Tahoma"/>
        <family val="2"/>
        <charset val="238"/>
      </rPr>
      <t>- bez DPH</t>
    </r>
  </si>
  <si>
    <r>
      <t xml:space="preserve">celkem                       </t>
    </r>
    <r>
      <rPr>
        <sz val="8"/>
        <rFont val="Tahoma"/>
        <family val="2"/>
        <charset val="238"/>
      </rPr>
      <t>- s DPH</t>
    </r>
  </si>
  <si>
    <t>[Kč]</t>
  </si>
  <si>
    <t>01</t>
  </si>
  <si>
    <t>Set interaktivního panelu + keramické tabule + mechanický stojan</t>
  </si>
  <si>
    <r>
      <rPr>
        <b/>
        <sz val="9"/>
        <color indexed="8"/>
        <rFont val="Calibri"/>
        <family val="2"/>
        <charset val="238"/>
      </rPr>
      <t>integrované OPS:</t>
    </r>
    <r>
      <rPr>
        <sz val="9"/>
        <color indexed="8"/>
        <rFont val="Calibri"/>
        <family val="2"/>
        <charset val="238"/>
      </rPr>
      <t xml:space="preserve"> Intel Core i7 12. generace - 1255U, 16 GB (2x 8 GB) paměti DDR4, 512 GB SSD, Wi-Fi 6 IEEE 802.11 ac (2,4G/5G) / Bluetooth 5.0, Intel Iris Xe Graphics, integrovaný stereo zvuk vysoké definice, integrovaná LAN 10/100/1000 Mbps (RJ45), DP 1.4x1, HDMI 1.4x1, USB Type-C (USB 3.1)x1, USB 3.1x2, USB 2.0x2, Line OUT &amp; MIC-IN (obojí v jednom konektoru)x1, Wi-Fi/BT Anténa x2, včetně Microsoft Windows 11 Pro (OEM).</t>
    </r>
  </si>
  <si>
    <t>02</t>
  </si>
  <si>
    <t>Projekční plátno</t>
  </si>
  <si>
    <t>03</t>
  </si>
  <si>
    <t>Dataprojektor</t>
  </si>
  <si>
    <t>04</t>
  </si>
  <si>
    <t>Vizualizér</t>
  </si>
  <si>
    <t>05</t>
  </si>
  <si>
    <t>Aktivní reproduktory</t>
  </si>
  <si>
    <t>06</t>
  </si>
  <si>
    <t>Meteostanice</t>
  </si>
  <si>
    <t>07</t>
  </si>
  <si>
    <t>síťové řešení pro venkovní učebnu</t>
  </si>
  <si>
    <t>08</t>
  </si>
  <si>
    <t>Konferenční videobar s audio trackingem</t>
  </si>
  <si>
    <t>CELKEM - cena bez DPH [ Kč ]</t>
  </si>
  <si>
    <t>DPH 21% [ Kč ]</t>
  </si>
  <si>
    <t>CELKEM - cena včetně DPH [ Kč ]</t>
  </si>
  <si>
    <t>Veškeré ceny jsou uvedeny včetně dopravy a montáže.</t>
  </si>
  <si>
    <r>
      <t xml:space="preserve">Součástí ITA panelu je  </t>
    </r>
    <r>
      <rPr>
        <b/>
        <sz val="9"/>
        <rFont val="Calibri"/>
        <family val="2"/>
        <charset val="238"/>
        <scheme val="minor"/>
      </rPr>
      <t>vzdělávací software</t>
    </r>
    <r>
      <rPr>
        <sz val="9"/>
        <rFont val="Calibri"/>
        <family val="2"/>
        <charset val="238"/>
        <scheme val="minor"/>
      </rPr>
      <t>, určený pro interaktivní tabule, počítače a další zařízení ve školním prostředí. Umožňuje interaktivní prezentace s možností přidání textu, obrázků, videí a zvuků. Poskytuje širokou škálu interaktivních nástrojů, jako jsou psaní rukou, kreslení, označování, otázkové kvízy a další. Obsahuje bohatou knihovnu vzdělávacího obsahu, včetně interaktivních učebnic, cvičení, testů a her pro různé věkové a vzdělávací úrovně. Nabízí interaktivní obsah (3D modely, vzdělávací videa) ke každému předmětu a pro každou věkovou kategorii. Umožňuje přípravu vlastních digitálních knih z PDF. Je flexibilním a uživatelsky přívětivým nástrojem, který podporuje moderní a interaktivní výuku ve školních učebnách.</t>
    </r>
  </si>
  <si>
    <r>
      <rPr>
        <b/>
        <sz val="9"/>
        <rFont val="Calibri"/>
        <family val="2"/>
        <charset val="238"/>
      </rPr>
      <t xml:space="preserve">Řešení uchycení </t>
    </r>
    <r>
      <rPr>
        <sz val="9"/>
        <rFont val="Calibri"/>
        <family val="2"/>
        <charset val="238"/>
      </rPr>
      <t>s motorizovaným zvedacím systémem na podlaze a ukotveným ke stěně, pojme interaktivní ploché panelové displeje až do 86" (max. 140 kg). Dosáhněte bez námahy správné výšky rychlostí 50 mm/s . Rozsah zdvihu je 980 mm. vhodné pro velmi nízké nebo vysoké pozice (černá, EU)</t>
    </r>
  </si>
  <si>
    <r>
      <rPr>
        <b/>
        <sz val="9"/>
        <rFont val="Calibri"/>
        <family val="2"/>
        <charset val="238"/>
      </rPr>
      <t>Sada bílých tabulí  86"</t>
    </r>
    <r>
      <rPr>
        <sz val="9"/>
        <rFont val="Calibri"/>
        <family val="2"/>
        <charset val="238"/>
      </rPr>
      <t xml:space="preserve"> je vyrobena na zakázku pro řešení motorizovaného displeje. Pomocí tohoto příslušenství můžete namontovat bílou tabuli vlevo a vpravo od 86palcového displeje. Smaltované ocelové desky mají vyvinuté panty V důsledku toho se tabule samovolně neotevírají ani při častém používání.</t>
    </r>
  </si>
  <si>
    <r>
      <rPr>
        <b/>
        <sz val="9"/>
        <rFont val="Calibri"/>
        <family val="2"/>
        <charset val="238"/>
        <scheme val="minor"/>
      </rPr>
      <t xml:space="preserve">plátno </t>
    </r>
    <r>
      <rPr>
        <sz val="9"/>
        <rFont val="Calibri"/>
        <family val="2"/>
        <charset val="238"/>
        <scheme val="minor"/>
      </rPr>
      <t>(305x190cm)</t>
    </r>
  </si>
  <si>
    <r>
      <rPr>
        <b/>
        <sz val="9"/>
        <rFont val="Calibri"/>
        <family val="2"/>
        <charset val="238"/>
      </rPr>
      <t>Projektor</t>
    </r>
    <r>
      <rPr>
        <sz val="9"/>
        <rFont val="Calibri"/>
        <family val="2"/>
        <charset val="238"/>
      </rPr>
      <t xml:space="preserve"> - svítivost 5000Ansilm, rozlišení WUXGA 1920 x 1200 pixelů, kontrast 15000:1, lampa životnost 5 000/ 10 000 v ECO modu;  Korekce lichoběžníku auto vertikální: ± 30 °, auto horizontální ± 20 °.  Propojení s aktivními reproduktory.</t>
    </r>
  </si>
  <si>
    <t>mechanický ramenný vizualizér (document camera) kvalita obrazu s rozlišením 4K při 60 snímcích za sekundu, fotoaparát 13 megapixelů a zoomem 23X. Flexibilní rameno pro nastavení z různých úhlů a skládací design pro snadné složení a přenášení. Velikost záběru A3 s indikátorem polohy pro správnou orientaci zobrazených materiálů. Zařízení disponuje USB a HDMI.</t>
  </si>
  <si>
    <t>aktivní systém s výkonem 2.0 a celkovým výkonem 200W. Frekvenční rozsah od 30 do 30000 Hz, dvoupásmové. Optický digitální audio vstup, HDMI a Bluetooth s podporou ARC. Včetně systému uchycení na zeď,  bezdrátový ovladač pro snadné ovládání, instalace + kabeláž pro propojení s dataprojektorem + připojení k IFP panelu.</t>
  </si>
  <si>
    <r>
      <rPr>
        <b/>
        <sz val="9"/>
        <color rgb="FF0D0D0D"/>
        <rFont val="Calibri"/>
        <family val="2"/>
        <charset val="238"/>
        <scheme val="minor"/>
      </rPr>
      <t>m</t>
    </r>
    <r>
      <rPr>
        <sz val="9"/>
        <color rgb="FF0D0D0D"/>
        <rFont val="Calibri"/>
        <family val="2"/>
        <charset val="238"/>
        <scheme val="minor"/>
      </rPr>
      <t>eteostanice s barevným LCD displejem s úhlopříčkou 8,4" (21,4 cm) , možnost nastavení kontrastu displeje, předpověď počasí na 12 až 24 hodin založená na změně tlaku a teploty vzduchu, ikony předpovědi počasí, měření vnitřní teploty a vlhkosti v rozsahu od -5°C do +50°C a od 1% do 90% relativní vlhkosti, měření venkovní teploty a vlhkosti v rozsahu od -40°C do +60°C a od 1% do 99% relativní vlhkosti, měření barometrického tlaku v relativních a absolutních hodnotách (hPa, inHg, mmHg), UV indexu (0-16) s UV indikátorem, měření intenzity slunečního světla v jednotkách Lux, Kfc, W/m2 a dobu opálení v minutách, záznamy max./min. hodnot v paměti s uvedením data a času, nastavení výstrahy pro teplotu a vlhkost, zobrazení času, kalendáře, dnů v týdnu, měsíční fáze a časů východu/západu slunce, možnost umístění na stůl nebo stěnu, bezdrátový senzor 7v1 měřící rychlost větru, směr větru, dešťové srážky, teplotu, vlhkost, intenzitu světla a UV, TH senzor měřící teplotu a vlhkost, podpora až 7 bezdrátových senzorů, WiFi přenos na dlouhou vzdálenost a podpora aktualizace firmwaru. Součástí také montáž, nastavení a instalace potřebného softwaru.</t>
    </r>
  </si>
  <si>
    <r>
      <t xml:space="preserve">čtyřjádrový procesor s frekvencí 1,4 GHz, 1 GB paměti RAM DDR4 a 1 GB NAND paměti. Sedm GbE portů, jedním 2.5G portem, a 10G SFP+ slotem.  Aktivní PoE+ napájení 802.3af/at na všech osmi portech, tři způsoby napájení (8x PoE+ 802.3af/at, DC jack, 2pin svorkovnice) s možností až 10 napájecích zdrojů.  </t>
    </r>
    <r>
      <rPr>
        <b/>
        <sz val="9"/>
        <color indexed="8"/>
        <rFont val="Calibri"/>
        <family val="2"/>
        <charset val="238"/>
      </rPr>
      <t xml:space="preserve"> Access Point 2,4/5GHz : </t>
    </r>
    <r>
      <rPr>
        <sz val="9"/>
        <color indexed="8"/>
        <rFont val="Calibri"/>
        <family val="2"/>
        <charset val="238"/>
      </rPr>
      <t>podpora 2,4/5 GHz frekvencí, standardy 802.11a/b/g/n/ac/ax, dva LAN porty, podpora PoE+ 802.3af/at a PoE pasivního výstupu.  operační systém RouterOS v7 s licencí L4</t>
    </r>
    <r>
      <rPr>
        <b/>
        <sz val="9"/>
        <color rgb="FF000000"/>
        <rFont val="Calibri"/>
        <family val="2"/>
        <charset val="238"/>
      </rPr>
      <t>. Patch panel</t>
    </r>
    <r>
      <rPr>
        <sz val="9"/>
        <color indexed="8"/>
        <rFont val="Calibri"/>
        <family val="2"/>
        <charset val="238"/>
      </rPr>
      <t xml:space="preserve">: výška 1U, 12 portů RJ-45, osazení s konektory Cat.5e. </t>
    </r>
    <r>
      <rPr>
        <b/>
        <sz val="9"/>
        <color rgb="FF000000"/>
        <rFont val="Calibri"/>
        <family val="2"/>
        <charset val="238"/>
      </rPr>
      <t>Rozvaděč:</t>
    </r>
    <r>
      <rPr>
        <b/>
        <sz val="9"/>
        <color indexed="8"/>
        <rFont val="Calibri"/>
        <family val="2"/>
        <charset val="238"/>
      </rPr>
      <t xml:space="preserve"> </t>
    </r>
    <r>
      <rPr>
        <sz val="9"/>
        <color indexed="8"/>
        <rFont val="Calibri"/>
        <family val="2"/>
        <charset val="238"/>
      </rPr>
      <t xml:space="preserve">jednodílný design pro montáž na stěnu, dveře vyrobené ze skleněného plexiskla a nosnost minimálně 50 kg. Wi-Fi síťové řešení zajištujě kompatibilitu se všemi zařízeními ve venkovní učebně.   </t>
    </r>
  </si>
  <si>
    <r>
      <t>videobar s  technologií duálních objektivů s rozlišením 4K, která poskytuje široký zorný úhel 113° a 18x zoom, včetně dvou typů objektivů: 4K objektiv s variabilním ohniskem s FOV (D/H/V) 92°/81°/50° a pevný 4K objektiv s FOV (D/H/V) 113°/105°/71°. Kamera má senzor 4K pro ultra-křišťálově čistý obraz za jakýchkoli světelných podmínek a podporuje různé snímkovací rychlosti a rozlišení. Dále obsahuje nastavitelný zvukový plot pro definici širokého/středního/úzkého zorného pole, funkce</t>
    </r>
    <r>
      <rPr>
        <sz val="9"/>
        <color rgb="FFFF0000"/>
        <rFont val="Calibri"/>
        <family val="2"/>
      </rPr>
      <t xml:space="preserve"> </t>
    </r>
    <r>
      <rPr>
        <sz val="9"/>
        <rFont val="Calibri"/>
        <family val="2"/>
        <charset val="238"/>
      </rPr>
      <t>pro automatické sledování a úpravu FOV, režim prezentace s hlasově aktivovaným sledováním, smart galerii pro zlepšení viditelnosti a gestovní ovládání pro intuitivní ovládání kamery. Kamera umožňuje nastavení dalších obrazových parametrů pomocí aplikace, motorizovaný panoramatický pohyb s až 10 přednastaveními kamer a mít 14-elementové mikrofonové pole s dosahem až 10 metrů a objemem až 96 dB SPL na 1/2 m. Dále obsahuje technologii pro potlačení ozvěny a umělou inteligenci pro potlačení šumu, možnost připojení přes HDMI s výstupem 4K na televizi a konektivitu včetně napájecího adaptéru, portů USB, HDMI, Ethernetu, audio a RS-232. Součástí je také adaptér pro montáž příslušenství a kompatibilita s připojením na zvedací systém</t>
    </r>
    <r>
      <rPr>
        <sz val="9"/>
        <color rgb="FFFF0000"/>
        <rFont val="Calibri"/>
        <family val="2"/>
        <charset val="238"/>
      </rPr>
      <t xml:space="preserve"> </t>
    </r>
  </si>
  <si>
    <t>Plně integrovaný profesionální LED displej s IR technologií čtyřiceti dotyků. 86" úhlopříčka, rozlišení 3840 × 2160, 8 ms, kontrastní poměr 1200:1 (dynamický 5000:1), jas 400 cd/m², napájení AC100-240V, zahrnutý modul Wi-Fi 6/BT 5.3, 1x OPS PC slot, 2x USB Type-C, 2x USB 2.0, 3x USB 3.0, 3x USB dotykový výstup, 3x HDMI IN, 1x HDMI OUT, 1x DP IN, 1x VGA, 1x RS232 IN, 2x LAN, 1x AUDIO IN, 1x AUDIO OUT, 1x S/PDIF, 1x TF karta slot, pozorovací úhel 178/178.
Android 14, 8/128 GB, obnovovací frekvence 60 Hz, antibakteriální tlačítka a pera, technologie umožňující bezdrátové sdílení obsahu na IFP z notebooku, zařízení Android nebo iOS. Aplikace pro otevírání a úpravy dokumentů Word, Excel, PowerPoint. Zvukový systém 2x 16 W, senzor okolního světla</t>
  </si>
  <si>
    <r>
      <t xml:space="preserve">Venkovní multifunkční učebna SŠ, ZŠ a MŠ Frýdek-Místek
Položkový rozpočet Části 3 - Vybavení učebny ICT technikou
</t>
    </r>
    <r>
      <rPr>
        <b/>
        <i/>
        <sz val="12"/>
        <color theme="8"/>
        <rFont val="Arial"/>
        <family val="2"/>
      </rPr>
      <t>vyplňujte pouze modrá pole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</si>
</sst>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238"/>
      <scheme val="minor"/>
    </font>
    <font>
      <b/>
      <sz val="12"/>
      <name val="Arial"/>
      <family val="2"/>
      <charset val="238"/>
    </font>
    <font>
      <b/>
      <sz val="8"/>
      <name val="Tahoma"/>
      <family val="2"/>
      <charset val="238"/>
    </font>
    <font>
      <b/>
      <sz val="10"/>
      <name val="Tahoma"/>
      <family val="2"/>
      <charset val="238"/>
    </font>
    <font>
      <sz val="8"/>
      <name val="Tahoma"/>
      <family val="2"/>
      <charset val="238"/>
    </font>
    <font>
      <sz val="10"/>
      <name val="Tahoma"/>
      <family val="2"/>
      <charset val="238"/>
    </font>
    <font>
      <sz val="9"/>
      <name val="Calibri"/>
      <family val="2"/>
      <charset val="238"/>
    </font>
    <font>
      <b/>
      <sz val="9"/>
      <name val="Calibri"/>
      <family val="2"/>
      <charset val="238"/>
    </font>
    <font>
      <sz val="9"/>
      <color indexed="8"/>
      <name val="Calibri"/>
      <family val="2"/>
      <charset val="238"/>
    </font>
    <font>
      <b/>
      <sz val="9"/>
      <color indexed="8"/>
      <name val="Calibri"/>
      <family val="2"/>
      <charset val="238"/>
    </font>
    <font>
      <sz val="9"/>
      <name val="Calibri"/>
      <family val="2"/>
      <charset val="238"/>
      <scheme val="minor"/>
    </font>
    <font>
      <b/>
      <sz val="9"/>
      <name val="Calibri"/>
      <family val="2"/>
      <charset val="238"/>
      <scheme val="minor"/>
    </font>
    <font>
      <b/>
      <sz val="9"/>
      <color rgb="FF000000"/>
      <name val="Calibri"/>
      <family val="2"/>
      <charset val="238"/>
    </font>
    <font>
      <sz val="9"/>
      <color rgb="FF0D0D0D"/>
      <name val="Calibri"/>
      <family val="2"/>
      <charset val="238"/>
      <scheme val="minor"/>
    </font>
    <font>
      <b/>
      <sz val="9"/>
      <color rgb="FF0D0D0D"/>
      <name val="Calibri"/>
      <family val="2"/>
      <charset val="238"/>
      <scheme val="minor"/>
    </font>
    <font>
      <sz val="9"/>
      <name val="Tahoma"/>
      <family val="2"/>
      <charset val="238"/>
    </font>
    <font>
      <sz val="9"/>
      <color rgb="FFFF0000"/>
      <name val="Calibri"/>
      <family val="2"/>
    </font>
    <font>
      <sz val="9"/>
      <color rgb="FFFF0000"/>
      <name val="Calibri"/>
      <family val="2"/>
      <charset val="238"/>
    </font>
    <font>
      <b/>
      <i/>
      <sz val="12"/>
      <color theme="8"/>
      <name val="Arial"/>
      <family val="2"/>
    </font>
  </fonts>
  <fills count="6">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theme="0"/>
        <bgColor indexed="64"/>
      </patternFill>
    </fill>
    <fill>
      <patternFill patternType="solid">
        <fgColor rgb="FF99CCFF"/>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5">
    <xf numFmtId="0" fontId="0" fillId="0" borderId="0" xfId="0"/>
    <xf numFmtId="3" fontId="3" fillId="0" borderId="2" xfId="0" applyNumberFormat="1" applyFont="1" applyBorder="1" applyAlignment="1">
      <alignment horizontal="center" vertical="center" wrapText="1"/>
    </xf>
    <xf numFmtId="3" fontId="3" fillId="0" borderId="2" xfId="0" applyNumberFormat="1" applyFont="1" applyBorder="1" applyAlignment="1">
      <alignment horizontal="center" vertical="center"/>
    </xf>
    <xf numFmtId="49" fontId="3" fillId="2" borderId="3" xfId="0" applyNumberFormat="1"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2" xfId="0" applyFont="1" applyFill="1" applyBorder="1" applyAlignment="1">
      <alignment horizontal="center" vertical="center" wrapText="1"/>
    </xf>
    <xf numFmtId="4" fontId="3" fillId="2" borderId="2" xfId="0" applyNumberFormat="1" applyFont="1" applyFill="1" applyBorder="1" applyAlignment="1">
      <alignment horizontal="right" vertical="center"/>
    </xf>
    <xf numFmtId="49" fontId="5" fillId="0" borderId="2" xfId="0" applyNumberFormat="1" applyFont="1" applyBorder="1" applyAlignment="1">
      <alignment horizontal="center" vertical="top" wrapText="1"/>
    </xf>
    <xf numFmtId="0" fontId="6" fillId="0" borderId="2" xfId="0" applyFont="1" applyBorder="1" applyAlignment="1">
      <alignment horizontal="left" vertical="center" wrapText="1"/>
    </xf>
    <xf numFmtId="0" fontId="5" fillId="0" borderId="2" xfId="0" applyFont="1" applyBorder="1" applyAlignment="1">
      <alignment horizontal="center" vertical="top" wrapText="1"/>
    </xf>
    <xf numFmtId="4" fontId="5" fillId="0" borderId="2" xfId="0" applyNumberFormat="1" applyFont="1" applyBorder="1" applyAlignment="1">
      <alignment horizontal="right" vertical="top"/>
    </xf>
    <xf numFmtId="0" fontId="8" fillId="0" borderId="2" xfId="0" applyFont="1" applyBorder="1" applyAlignment="1">
      <alignment horizontal="left" vertical="center" wrapText="1"/>
    </xf>
    <xf numFmtId="0" fontId="10" fillId="0" borderId="0" xfId="0" applyFont="1" applyAlignment="1">
      <alignment horizontal="left" vertical="center" wrapText="1"/>
    </xf>
    <xf numFmtId="49" fontId="5" fillId="0" borderId="4" xfId="0" applyNumberFormat="1" applyFont="1" applyBorder="1" applyAlignment="1">
      <alignment horizontal="center" vertical="top" wrapText="1"/>
    </xf>
    <xf numFmtId="49" fontId="5" fillId="0" borderId="5" xfId="0" applyNumberFormat="1" applyFont="1" applyBorder="1" applyAlignment="1">
      <alignment horizontal="center" vertical="top" wrapText="1"/>
    </xf>
    <xf numFmtId="49" fontId="3" fillId="3" borderId="2" xfId="0" applyNumberFormat="1" applyFont="1" applyFill="1" applyBorder="1" applyAlignment="1">
      <alignment horizontal="center" vertical="center" wrapText="1"/>
    </xf>
    <xf numFmtId="0" fontId="3" fillId="3" borderId="2" xfId="0" applyFont="1" applyFill="1" applyBorder="1" applyAlignment="1">
      <alignment horizontal="left" vertical="center" wrapText="1"/>
    </xf>
    <xf numFmtId="0" fontId="3" fillId="3" borderId="2" xfId="0" applyFont="1" applyFill="1" applyBorder="1" applyAlignment="1">
      <alignment horizontal="center" vertical="center" wrapText="1"/>
    </xf>
    <xf numFmtId="4" fontId="3" fillId="3" borderId="2" xfId="0" applyNumberFormat="1" applyFont="1" applyFill="1" applyBorder="1" applyAlignment="1">
      <alignment horizontal="right" vertical="center"/>
    </xf>
    <xf numFmtId="49" fontId="3" fillId="4" borderId="2" xfId="0" applyNumberFormat="1" applyFont="1" applyFill="1" applyBorder="1" applyAlignment="1">
      <alignment horizontal="center" vertical="center" wrapText="1"/>
    </xf>
    <xf numFmtId="0" fontId="3" fillId="4" borderId="2" xfId="0" applyFont="1" applyFill="1" applyBorder="1" applyAlignment="1">
      <alignment horizontal="center" vertical="center" wrapText="1"/>
    </xf>
    <xf numFmtId="4" fontId="3" fillId="4" borderId="2" xfId="0" applyNumberFormat="1" applyFont="1" applyFill="1" applyBorder="1" applyAlignment="1">
      <alignment horizontal="right" vertical="top"/>
    </xf>
    <xf numFmtId="0" fontId="3" fillId="3" borderId="2" xfId="0" applyFont="1" applyFill="1" applyBorder="1" applyAlignment="1">
      <alignment horizontal="left" vertical="top" wrapText="1"/>
    </xf>
    <xf numFmtId="0" fontId="8" fillId="0" borderId="0" xfId="0" applyFont="1" applyAlignment="1">
      <alignment vertical="center" wrapText="1"/>
    </xf>
    <xf numFmtId="0" fontId="6" fillId="0" borderId="2" xfId="0" applyFont="1" applyBorder="1" applyAlignment="1">
      <alignment horizontal="left" vertical="top" wrapText="1"/>
    </xf>
    <xf numFmtId="4" fontId="3" fillId="4" borderId="2" xfId="0" applyNumberFormat="1" applyFont="1" applyFill="1" applyBorder="1" applyAlignment="1">
      <alignment horizontal="right" vertical="center"/>
    </xf>
    <xf numFmtId="0" fontId="13" fillId="0" borderId="0" xfId="0" applyFont="1" applyAlignment="1">
      <alignment vertical="center" wrapText="1"/>
    </xf>
    <xf numFmtId="4" fontId="5" fillId="4" borderId="2" xfId="0" applyNumberFormat="1" applyFont="1" applyFill="1" applyBorder="1" applyAlignment="1">
      <alignment horizontal="right" vertical="top"/>
    </xf>
    <xf numFmtId="49" fontId="3" fillId="3" borderId="3" xfId="0" applyNumberFormat="1" applyFont="1" applyFill="1" applyBorder="1" applyAlignment="1">
      <alignment horizontal="center" vertical="center" wrapText="1"/>
    </xf>
    <xf numFmtId="0" fontId="0" fillId="0" borderId="0" xfId="0" applyAlignment="1">
      <alignment vertical="center"/>
    </xf>
    <xf numFmtId="49" fontId="3" fillId="3" borderId="5" xfId="0" applyNumberFormat="1" applyFont="1" applyFill="1" applyBorder="1" applyAlignment="1">
      <alignment horizontal="center" vertical="center" wrapText="1"/>
    </xf>
    <xf numFmtId="49" fontId="3" fillId="4" borderId="4" xfId="0" applyNumberFormat="1" applyFont="1" applyFill="1" applyBorder="1" applyAlignment="1">
      <alignment horizontal="center" vertical="center" wrapText="1"/>
    </xf>
    <xf numFmtId="0" fontId="6" fillId="4" borderId="2" xfId="0" applyFont="1" applyFill="1" applyBorder="1" applyAlignment="1">
      <alignment horizontal="left" vertical="center" wrapText="1"/>
    </xf>
    <xf numFmtId="0" fontId="15" fillId="0" borderId="2" xfId="0" applyFont="1" applyBorder="1" applyAlignment="1">
      <alignment vertical="center"/>
    </xf>
    <xf numFmtId="49" fontId="3" fillId="0" borderId="2" xfId="0" applyNumberFormat="1" applyFont="1" applyBorder="1" applyAlignment="1">
      <alignment vertical="center"/>
    </xf>
    <xf numFmtId="49" fontId="5" fillId="0" borderId="2" xfId="0" applyNumberFormat="1" applyFont="1" applyBorder="1" applyAlignment="1">
      <alignment vertical="center"/>
    </xf>
    <xf numFmtId="0" fontId="10" fillId="4" borderId="2" xfId="0" applyFont="1" applyFill="1" applyBorder="1" applyAlignment="1">
      <alignment horizontal="left" vertical="center" wrapText="1"/>
    </xf>
    <xf numFmtId="2" fontId="3" fillId="0" borderId="6" xfId="0" applyNumberFormat="1" applyFont="1" applyBorder="1" applyAlignment="1">
      <alignment horizontal="center" vertical="center"/>
    </xf>
    <xf numFmtId="2" fontId="3" fillId="0" borderId="7" xfId="0" applyNumberFormat="1" applyFont="1" applyBorder="1" applyAlignment="1">
      <alignment horizontal="center" vertical="center"/>
    </xf>
    <xf numFmtId="2" fontId="3" fillId="0" borderId="8" xfId="0" applyNumberFormat="1" applyFont="1" applyBorder="1" applyAlignment="1">
      <alignment horizontal="center" vertical="center"/>
    </xf>
    <xf numFmtId="0" fontId="1" fillId="0" borderId="1" xfId="0" applyFont="1" applyBorder="1" applyAlignment="1">
      <alignment horizontal="center" vertical="center" wrapText="1"/>
    </xf>
    <xf numFmtId="0" fontId="2" fillId="0" borderId="2" xfId="0" applyFont="1" applyBorder="1" applyAlignment="1">
      <alignment horizontal="center" vertical="center" wrapText="1"/>
    </xf>
    <xf numFmtId="0" fontId="3" fillId="0" borderId="2" xfId="0" applyFont="1" applyBorder="1" applyAlignment="1">
      <alignment horizontal="left" vertical="center" wrapText="1"/>
    </xf>
    <xf numFmtId="0" fontId="3" fillId="0" borderId="2" xfId="0" applyFont="1" applyBorder="1" applyAlignment="1">
      <alignment horizontal="center" vertical="center" wrapText="1"/>
    </xf>
    <xf numFmtId="4" fontId="3" fillId="5" borderId="2" xfId="0" applyNumberFormat="1" applyFont="1" applyFill="1" applyBorder="1" applyAlignment="1">
      <alignment horizontal="righ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0BE06-3F96-4F11-ACFF-32D2A9D1604A}">
  <dimension ref="A1:F27"/>
  <sheetViews>
    <sheetView tabSelected="1" workbookViewId="0">
      <selection activeCell="D22" sqref="D22"/>
    </sheetView>
  </sheetViews>
  <sheetFormatPr defaultRowHeight="15" x14ac:dyDescent="0.25"/>
  <cols>
    <col min="1" max="1" width="5.140625" customWidth="1"/>
    <col min="2" max="2" width="58.5703125" customWidth="1"/>
    <col min="4" max="4" width="13" customWidth="1"/>
    <col min="5" max="5" width="13.5703125" customWidth="1"/>
    <col min="6" max="7" width="14.140625" customWidth="1"/>
  </cols>
  <sheetData>
    <row r="1" spans="1:6" ht="48.75" customHeight="1" x14ac:dyDescent="0.25">
      <c r="A1" s="40" t="s">
        <v>39</v>
      </c>
      <c r="B1" s="40"/>
      <c r="C1" s="40"/>
      <c r="D1" s="40"/>
      <c r="E1" s="40"/>
      <c r="F1" s="40"/>
    </row>
    <row r="2" spans="1:6" ht="25.5" x14ac:dyDescent="0.25">
      <c r="A2" s="41" t="s">
        <v>0</v>
      </c>
      <c r="B2" s="42" t="s">
        <v>1</v>
      </c>
      <c r="C2" s="43" t="s">
        <v>2</v>
      </c>
      <c r="D2" s="1" t="s">
        <v>3</v>
      </c>
      <c r="E2" s="1" t="s">
        <v>4</v>
      </c>
      <c r="F2" s="1" t="s">
        <v>5</v>
      </c>
    </row>
    <row r="3" spans="1:6" ht="39.950000000000003" customHeight="1" x14ac:dyDescent="0.25">
      <c r="A3" s="41"/>
      <c r="B3" s="42"/>
      <c r="C3" s="43"/>
      <c r="D3" s="2" t="s">
        <v>6</v>
      </c>
      <c r="E3" s="2" t="s">
        <v>6</v>
      </c>
      <c r="F3" s="2" t="s">
        <v>6</v>
      </c>
    </row>
    <row r="4" spans="1:6" ht="25.5" x14ac:dyDescent="0.25">
      <c r="A4" s="3" t="s">
        <v>7</v>
      </c>
      <c r="B4" s="4" t="s">
        <v>8</v>
      </c>
      <c r="C4" s="5">
        <v>1</v>
      </c>
      <c r="D4" s="44"/>
      <c r="E4" s="6">
        <f>C4*D4</f>
        <v>0</v>
      </c>
      <c r="F4" s="6">
        <f>E4*1.21</f>
        <v>0</v>
      </c>
    </row>
    <row r="5" spans="1:6" ht="144" x14ac:dyDescent="0.25">
      <c r="A5" s="7"/>
      <c r="B5" s="8" t="s">
        <v>38</v>
      </c>
      <c r="C5" s="9"/>
      <c r="D5" s="10"/>
      <c r="E5" s="10"/>
      <c r="F5" s="10"/>
    </row>
    <row r="6" spans="1:6" ht="74.25" customHeight="1" x14ac:dyDescent="0.25">
      <c r="A6" s="7"/>
      <c r="B6" s="11" t="s">
        <v>9</v>
      </c>
      <c r="C6" s="9"/>
      <c r="D6" s="10"/>
      <c r="E6" s="10"/>
      <c r="F6" s="10"/>
    </row>
    <row r="7" spans="1:6" ht="132" x14ac:dyDescent="0.25">
      <c r="A7" s="7"/>
      <c r="B7" s="12" t="s">
        <v>28</v>
      </c>
      <c r="C7" s="9"/>
      <c r="D7" s="10"/>
      <c r="E7" s="10"/>
      <c r="F7" s="10"/>
    </row>
    <row r="8" spans="1:6" ht="60" x14ac:dyDescent="0.25">
      <c r="A8" s="13"/>
      <c r="B8" s="8" t="s">
        <v>29</v>
      </c>
      <c r="C8" s="9"/>
      <c r="D8" s="10"/>
      <c r="E8" s="10"/>
      <c r="F8" s="10"/>
    </row>
    <row r="9" spans="1:6" ht="60" x14ac:dyDescent="0.25">
      <c r="A9" s="14"/>
      <c r="B9" s="8" t="s">
        <v>30</v>
      </c>
      <c r="C9" s="9"/>
      <c r="D9" s="10"/>
      <c r="E9" s="10"/>
      <c r="F9" s="10"/>
    </row>
    <row r="10" spans="1:6" x14ac:dyDescent="0.25">
      <c r="A10" s="15" t="s">
        <v>10</v>
      </c>
      <c r="B10" s="16" t="s">
        <v>11</v>
      </c>
      <c r="C10" s="17">
        <v>1</v>
      </c>
      <c r="D10" s="44"/>
      <c r="E10" s="18">
        <f>C10*D10</f>
        <v>0</v>
      </c>
      <c r="F10" s="18">
        <f>E10*1.21</f>
        <v>0</v>
      </c>
    </row>
    <row r="11" spans="1:6" ht="26.25" customHeight="1" x14ac:dyDescent="0.25">
      <c r="A11" s="19"/>
      <c r="B11" s="36" t="s">
        <v>31</v>
      </c>
      <c r="C11" s="20"/>
      <c r="D11" s="21"/>
      <c r="E11" s="21"/>
      <c r="F11" s="21"/>
    </row>
    <row r="12" spans="1:6" x14ac:dyDescent="0.25">
      <c r="A12" s="15" t="s">
        <v>12</v>
      </c>
      <c r="B12" s="16" t="s">
        <v>13</v>
      </c>
      <c r="C12" s="17">
        <v>1</v>
      </c>
      <c r="D12" s="44"/>
      <c r="E12" s="18">
        <f>C12*D12</f>
        <v>0</v>
      </c>
      <c r="F12" s="18">
        <f>E12*1.21</f>
        <v>0</v>
      </c>
    </row>
    <row r="13" spans="1:6" ht="48" x14ac:dyDescent="0.25">
      <c r="A13" s="19"/>
      <c r="B13" s="8" t="s">
        <v>32</v>
      </c>
      <c r="C13" s="20"/>
      <c r="D13" s="21"/>
      <c r="E13" s="21"/>
      <c r="F13" s="21"/>
    </row>
    <row r="14" spans="1:6" x14ac:dyDescent="0.25">
      <c r="A14" s="15" t="s">
        <v>14</v>
      </c>
      <c r="B14" s="22" t="s">
        <v>15</v>
      </c>
      <c r="C14" s="17">
        <v>1</v>
      </c>
      <c r="D14" s="44"/>
      <c r="E14" s="18">
        <f>C14*D14</f>
        <v>0</v>
      </c>
      <c r="F14" s="18">
        <f>E14*1.21</f>
        <v>0</v>
      </c>
    </row>
    <row r="15" spans="1:6" ht="72" x14ac:dyDescent="0.25">
      <c r="A15" s="19"/>
      <c r="B15" s="23" t="s">
        <v>33</v>
      </c>
      <c r="C15" s="20"/>
      <c r="D15" s="21"/>
      <c r="E15" s="21"/>
      <c r="F15" s="21"/>
    </row>
    <row r="16" spans="1:6" x14ac:dyDescent="0.25">
      <c r="A16" s="15" t="s">
        <v>16</v>
      </c>
      <c r="B16" s="22" t="s">
        <v>17</v>
      </c>
      <c r="C16" s="17">
        <v>1</v>
      </c>
      <c r="D16" s="44"/>
      <c r="E16" s="18">
        <f>C16*D16</f>
        <v>0</v>
      </c>
      <c r="F16" s="18">
        <f>E16*1.21</f>
        <v>0</v>
      </c>
    </row>
    <row r="17" spans="1:6" ht="60" x14ac:dyDescent="0.25">
      <c r="A17" s="19"/>
      <c r="B17" s="24" t="s">
        <v>34</v>
      </c>
      <c r="C17" s="20"/>
      <c r="D17" s="25"/>
      <c r="E17" s="21"/>
      <c r="F17" s="21"/>
    </row>
    <row r="18" spans="1:6" x14ac:dyDescent="0.25">
      <c r="A18" s="15" t="s">
        <v>18</v>
      </c>
      <c r="B18" s="16" t="s">
        <v>19</v>
      </c>
      <c r="C18" s="17">
        <v>1</v>
      </c>
      <c r="D18" s="44"/>
      <c r="E18" s="18">
        <f>C18*D18</f>
        <v>0</v>
      </c>
      <c r="F18" s="18">
        <f>E18*1.21</f>
        <v>0</v>
      </c>
    </row>
    <row r="19" spans="1:6" ht="195.75" customHeight="1" x14ac:dyDescent="0.25">
      <c r="A19" s="19"/>
      <c r="B19" s="26" t="s">
        <v>35</v>
      </c>
      <c r="C19" s="20"/>
      <c r="D19" s="27"/>
      <c r="E19" s="21"/>
      <c r="F19" s="21"/>
    </row>
    <row r="20" spans="1:6" s="29" customFormat="1" x14ac:dyDescent="0.25">
      <c r="A20" s="28" t="s">
        <v>20</v>
      </c>
      <c r="B20" s="16" t="s">
        <v>21</v>
      </c>
      <c r="C20" s="17">
        <v>1</v>
      </c>
      <c r="D20" s="44"/>
      <c r="E20" s="18">
        <f>C20*D20</f>
        <v>0</v>
      </c>
      <c r="F20" s="18">
        <f>E20*1.21</f>
        <v>0</v>
      </c>
    </row>
    <row r="21" spans="1:6" ht="132" x14ac:dyDescent="0.25">
      <c r="A21" s="19"/>
      <c r="B21" s="23" t="s">
        <v>36</v>
      </c>
      <c r="C21" s="20"/>
      <c r="D21" s="27"/>
      <c r="E21" s="21"/>
      <c r="F21" s="21"/>
    </row>
    <row r="22" spans="1:6" x14ac:dyDescent="0.25">
      <c r="A22" s="30" t="s">
        <v>22</v>
      </c>
      <c r="B22" s="16" t="s">
        <v>23</v>
      </c>
      <c r="C22" s="17">
        <v>1</v>
      </c>
      <c r="D22" s="44"/>
      <c r="E22" s="18">
        <f>C22*D22</f>
        <v>0</v>
      </c>
      <c r="F22" s="18">
        <f>E22*1.21</f>
        <v>0</v>
      </c>
    </row>
    <row r="23" spans="1:6" ht="216" x14ac:dyDescent="0.25">
      <c r="A23" s="31"/>
      <c r="B23" s="32" t="s">
        <v>37</v>
      </c>
      <c r="C23" s="20"/>
      <c r="D23" s="21"/>
      <c r="E23" s="21"/>
      <c r="F23" s="21"/>
    </row>
    <row r="24" spans="1:6" ht="39.950000000000003" customHeight="1" x14ac:dyDescent="0.25">
      <c r="A24" s="33"/>
      <c r="B24" s="34" t="s">
        <v>24</v>
      </c>
      <c r="C24" s="37">
        <f>E4+E10+E12+E14+E16+E18+E20+E22</f>
        <v>0</v>
      </c>
      <c r="D24" s="38"/>
      <c r="E24" s="38"/>
      <c r="F24" s="39"/>
    </row>
    <row r="25" spans="1:6" ht="39.950000000000003" customHeight="1" x14ac:dyDescent="0.25">
      <c r="A25" s="33"/>
      <c r="B25" s="34" t="s">
        <v>25</v>
      </c>
      <c r="C25" s="37">
        <f>C24*0.21</f>
        <v>0</v>
      </c>
      <c r="D25" s="38"/>
      <c r="E25" s="38"/>
      <c r="F25" s="39"/>
    </row>
    <row r="26" spans="1:6" ht="39.950000000000003" customHeight="1" x14ac:dyDescent="0.25">
      <c r="A26" s="33"/>
      <c r="B26" s="34" t="s">
        <v>26</v>
      </c>
      <c r="C26" s="37">
        <f>C24+C25</f>
        <v>0</v>
      </c>
      <c r="D26" s="38"/>
      <c r="E26" s="38"/>
      <c r="F26" s="39"/>
    </row>
    <row r="27" spans="1:6" ht="39.950000000000003" customHeight="1" x14ac:dyDescent="0.25">
      <c r="B27" s="35" t="s">
        <v>27</v>
      </c>
    </row>
  </sheetData>
  <mergeCells count="7">
    <mergeCell ref="C26:F26"/>
    <mergeCell ref="A1:F1"/>
    <mergeCell ref="A2:A3"/>
    <mergeCell ref="B2:B3"/>
    <mergeCell ref="C2:C3"/>
    <mergeCell ref="C24:F24"/>
    <mergeCell ref="C25:F25"/>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Pavel Smetka</dc:creator>
  <cp:lastModifiedBy>Pavel Smetka</cp:lastModifiedBy>
  <dcterms:created xsi:type="dcterms:W3CDTF">2025-03-06T16:06:59Z</dcterms:created>
  <dcterms:modified xsi:type="dcterms:W3CDTF">2025-06-12T13:44:42Z</dcterms:modified>
</cp:coreProperties>
</file>