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N_Bartoskova\_N_Regionální rozvoj\POV\POV 2020\vyhodnocení\materiál RK vyhodnocení\"/>
    </mc:Choice>
  </mc:AlternateContent>
  <bookViews>
    <workbookView xWindow="135" yWindow="60" windowWidth="4245" windowHeight="7860"/>
  </bookViews>
  <sheets>
    <sheet name="DT1" sheetId="1" r:id="rId1"/>
  </sheets>
  <definedNames>
    <definedName name="_xlnm._FilterDatabase" localSheetId="0" hidden="1">'DT1'!$A$3:$V$44</definedName>
  </definedNames>
  <calcPr calcId="152511"/>
</workbook>
</file>

<file path=xl/calcChain.xml><?xml version="1.0" encoding="utf-8"?>
<calcChain xmlns="http://schemas.openxmlformats.org/spreadsheetml/2006/main">
  <c r="K44" i="1" l="1"/>
  <c r="N44" i="1"/>
  <c r="M44" i="1"/>
  <c r="S44" i="1" l="1"/>
  <c r="R44" i="1"/>
  <c r="Q44" i="1"/>
  <c r="J8" i="1" l="1"/>
  <c r="J27" i="1"/>
  <c r="J29" i="1" l="1"/>
  <c r="J31" i="1" l="1"/>
  <c r="J4" i="1" l="1"/>
  <c r="J7" i="1" l="1"/>
  <c r="J32" i="1" l="1"/>
  <c r="J34" i="1"/>
  <c r="O13" i="1" l="1"/>
  <c r="O43" i="1"/>
  <c r="O29" i="1"/>
  <c r="O38" i="1"/>
  <c r="O31" i="1"/>
  <c r="O16" i="1"/>
  <c r="O32" i="1"/>
  <c r="O34" i="1"/>
  <c r="O30" i="1"/>
  <c r="O8" i="1"/>
  <c r="P8" i="1" s="1"/>
  <c r="O27" i="1"/>
  <c r="P27" i="1" s="1"/>
  <c r="L13" i="1"/>
  <c r="L43" i="1"/>
  <c r="L29" i="1"/>
  <c r="L38" i="1"/>
  <c r="L31" i="1"/>
  <c r="L16" i="1"/>
  <c r="L32" i="1"/>
  <c r="L34" i="1"/>
  <c r="L30" i="1"/>
  <c r="L8" i="1"/>
  <c r="L27" i="1"/>
  <c r="O24" i="1" l="1"/>
  <c r="P24" i="1" s="1"/>
  <c r="L24" i="1"/>
  <c r="J24" i="1"/>
  <c r="O10" i="1" l="1"/>
  <c r="P10" i="1" s="1"/>
  <c r="L10" i="1"/>
  <c r="J10" i="1"/>
  <c r="O21" i="1"/>
  <c r="P21" i="1" s="1"/>
  <c r="L21" i="1"/>
  <c r="J21" i="1"/>
  <c r="L7" i="1"/>
  <c r="O7" i="1"/>
  <c r="P7" i="1" s="1"/>
  <c r="L19" i="1" l="1"/>
  <c r="O19" i="1"/>
  <c r="O4" i="1" l="1"/>
  <c r="L4" i="1"/>
  <c r="O17" i="1" l="1"/>
  <c r="P17" i="1" s="1"/>
  <c r="L17" i="1"/>
  <c r="J17" i="1"/>
  <c r="O12" i="1"/>
  <c r="P12" i="1" s="1"/>
  <c r="L12" i="1"/>
  <c r="J12" i="1"/>
  <c r="O5" i="1"/>
  <c r="P5" i="1" s="1"/>
  <c r="L5" i="1"/>
  <c r="J5" i="1"/>
  <c r="O36" i="1"/>
  <c r="P36" i="1" s="1"/>
  <c r="L36" i="1"/>
  <c r="J36" i="1"/>
  <c r="O42" i="1"/>
  <c r="P42" i="1" s="1"/>
  <c r="L42" i="1"/>
  <c r="J42" i="1"/>
  <c r="O26" i="1"/>
  <c r="P26" i="1" s="1"/>
  <c r="L26" i="1"/>
  <c r="J26" i="1"/>
  <c r="O39" i="1"/>
  <c r="L39" i="1"/>
  <c r="J39" i="1"/>
  <c r="O20" i="1"/>
  <c r="P20" i="1" s="1"/>
  <c r="L20" i="1"/>
  <c r="J20" i="1"/>
  <c r="O15" i="1"/>
  <c r="P15" i="1" s="1"/>
  <c r="L15" i="1"/>
  <c r="J15" i="1"/>
  <c r="P43" i="1"/>
  <c r="J43" i="1"/>
  <c r="O6" i="1" l="1"/>
  <c r="L6" i="1"/>
  <c r="J6" i="1"/>
  <c r="P13" i="1" l="1"/>
  <c r="J13" i="1"/>
  <c r="O14" i="1" l="1"/>
  <c r="P14" i="1" s="1"/>
  <c r="L14" i="1"/>
  <c r="J14" i="1"/>
  <c r="P19" i="1" l="1"/>
  <c r="J19" i="1"/>
  <c r="P16" i="1"/>
  <c r="J16" i="1"/>
  <c r="O18" i="1"/>
  <c r="P18" i="1" s="1"/>
  <c r="L18" i="1"/>
  <c r="J18" i="1"/>
  <c r="J30" i="1" l="1"/>
  <c r="J22" i="1"/>
  <c r="J37" i="1"/>
  <c r="J40" i="1"/>
  <c r="J41" i="1"/>
  <c r="J38" i="1"/>
  <c r="J11" i="1"/>
  <c r="J25" i="1"/>
  <c r="J9" i="1"/>
  <c r="J23" i="1"/>
  <c r="J35" i="1"/>
  <c r="J28" i="1"/>
  <c r="J33" i="1"/>
  <c r="O22" i="1" l="1"/>
  <c r="P22" i="1" s="1"/>
  <c r="L22" i="1"/>
  <c r="P38" i="1"/>
  <c r="O35" i="1" l="1"/>
  <c r="P35" i="1" s="1"/>
  <c r="L35" i="1"/>
  <c r="O28" i="1"/>
  <c r="P28" i="1" s="1"/>
  <c r="L28" i="1"/>
  <c r="O40" i="1" l="1"/>
  <c r="P40" i="1" s="1"/>
  <c r="O37" i="1"/>
  <c r="P37" i="1" s="1"/>
  <c r="O41" i="1"/>
  <c r="P41" i="1" s="1"/>
  <c r="P30" i="1"/>
  <c r="O11" i="1"/>
  <c r="P11" i="1" s="1"/>
  <c r="O33" i="1"/>
  <c r="P33" i="1" s="1"/>
  <c r="O25" i="1"/>
  <c r="P25" i="1" s="1"/>
  <c r="O9" i="1"/>
  <c r="P9" i="1" s="1"/>
  <c r="O23" i="1"/>
  <c r="P23" i="1" s="1"/>
  <c r="L40" i="1"/>
  <c r="L37" i="1"/>
  <c r="L41" i="1"/>
  <c r="L11" i="1"/>
  <c r="L33" i="1"/>
  <c r="L25" i="1"/>
  <c r="L9" i="1"/>
  <c r="L23" i="1"/>
</calcChain>
</file>

<file path=xl/sharedStrings.xml><?xml version="1.0" encoding="utf-8"?>
<sst xmlns="http://schemas.openxmlformats.org/spreadsheetml/2006/main" count="304" uniqueCount="187">
  <si>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</si>
  <si>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</si>
  <si>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</si>
  <si>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</si>
  <si>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</si>
  <si>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</si>
  <si>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</si>
  <si>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</si>
  <si>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</si>
  <si>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</si>
  <si>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</si>
  <si>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Dotace investiční (Kč)</t>
  </si>
  <si>
    <t>Maximální časová použitelnost dotace do</t>
  </si>
  <si>
    <t>hodnotitel 1</t>
  </si>
  <si>
    <t>hodnotitel 2</t>
  </si>
  <si>
    <t>obec</t>
  </si>
  <si>
    <t>Žadatel</t>
  </si>
  <si>
    <t>obec Třemešná</t>
  </si>
  <si>
    <t>00296414</t>
  </si>
  <si>
    <t>Třemešná 304, 793 82 Třemešná</t>
  </si>
  <si>
    <t>Kontrola % dotace</t>
  </si>
  <si>
    <t>Podíl dotace na uznatelných nákladech projektu (Kč)</t>
  </si>
  <si>
    <t>obec Olbramice</t>
  </si>
  <si>
    <t>60798416</t>
  </si>
  <si>
    <t>Prostorná 132, 742 83 Olbramice</t>
  </si>
  <si>
    <t>Dotace neinvestiční (Kč)</t>
  </si>
  <si>
    <t>obec Razová</t>
  </si>
  <si>
    <t>00296287</t>
  </si>
  <si>
    <t>Razová 351, 792 01 Razová</t>
  </si>
  <si>
    <t>obec Bukovec</t>
  </si>
  <si>
    <t>00535940</t>
  </si>
  <si>
    <t>Bukovec 270, 739 85 Bukovec</t>
  </si>
  <si>
    <t>Celkem</t>
  </si>
  <si>
    <t>obec Velká Štáhle</t>
  </si>
  <si>
    <t>00576018</t>
  </si>
  <si>
    <t>Velká Štáhle 49, Velká Štáhle 793 51</t>
  </si>
  <si>
    <t>obec Lhotka</t>
  </si>
  <si>
    <t>00296864</t>
  </si>
  <si>
    <t>Lhotka 89, 739 47 Kozlovice</t>
  </si>
  <si>
    <t>obec Jezdkovice</t>
  </si>
  <si>
    <t>00849952</t>
  </si>
  <si>
    <t>Jezdkovice 32, 747 55 Jezdkovice</t>
  </si>
  <si>
    <t>obec Velké Heraltice</t>
  </si>
  <si>
    <t>00300837</t>
  </si>
  <si>
    <t>Opavská 142, 747 75 Velké Heraltice</t>
  </si>
  <si>
    <t>obec Hladké Životice</t>
  </si>
  <si>
    <t>00848468</t>
  </si>
  <si>
    <t>Hlavní 208, 742 47 Hladké Životice</t>
  </si>
  <si>
    <t>obec Stará Ves</t>
  </si>
  <si>
    <t>00575950</t>
  </si>
  <si>
    <t>Dlouhá 287/32, Stará Ves, 793 43 Stará Ves</t>
  </si>
  <si>
    <t>obec Svatoňovice</t>
  </si>
  <si>
    <t>00849979</t>
  </si>
  <si>
    <t>Svatoňovice 70, 747 87 Budišov nad Budišovkou</t>
  </si>
  <si>
    <t>obec Hošťálkovy</t>
  </si>
  <si>
    <t>00296031</t>
  </si>
  <si>
    <t>Hošťálkovy 77, 794 01 Hošťálkovy</t>
  </si>
  <si>
    <t>obec Hrádek</t>
  </si>
  <si>
    <t>00535958</t>
  </si>
  <si>
    <t>Hrádek 352, 739 97 Hrádek</t>
  </si>
  <si>
    <r>
      <t xml:space="preserve">počet obyvatel </t>
    </r>
    <r>
      <rPr>
        <i/>
        <sz val="10"/>
        <rFont val="Tahoma"/>
        <family val="2"/>
        <charset val="238"/>
      </rPr>
      <t>(kriterium pro obce se shodným % podílem žadatele na uznatelných nákladech projektu, zvýhodněna obec s nižším počtem obyvatel)</t>
    </r>
  </si>
  <si>
    <t>obec Strahovice</t>
  </si>
  <si>
    <t>00534668</t>
  </si>
  <si>
    <t>Strahovice 190, 747 24 Strahovice</t>
  </si>
  <si>
    <t>obec Žabeň</t>
  </si>
  <si>
    <t>00576867</t>
  </si>
  <si>
    <t>Žabeň 62, 738 01 Frýdek - Místek</t>
  </si>
  <si>
    <t>obec Jakubčovice nad Odrou</t>
  </si>
  <si>
    <t>60798483</t>
  </si>
  <si>
    <t>Oderská 100, 742 36 Jakubčovice nad Odrou</t>
  </si>
  <si>
    <t>obec Lichnov</t>
  </si>
  <si>
    <t>obec Staré Heřminovy</t>
  </si>
  <si>
    <t>00576077</t>
  </si>
  <si>
    <t>Staré Heřminovy 129, 793 12 Staré Heřminovy</t>
  </si>
  <si>
    <t>obec Tvrdkov</t>
  </si>
  <si>
    <t>00576000</t>
  </si>
  <si>
    <t>Tvrdkov 57, 793 44 Tvrdkov</t>
  </si>
  <si>
    <t>poznámka</t>
  </si>
  <si>
    <t>1.1. - 31.12.2020</t>
  </si>
  <si>
    <t>obec Hrčava</t>
  </si>
  <si>
    <t>00296732</t>
  </si>
  <si>
    <t>Hrčava 53, 739 99 Jablunkov</t>
  </si>
  <si>
    <t>obec Bohušov</t>
  </si>
  <si>
    <t>00295876</t>
  </si>
  <si>
    <t>Bohušov 15, 793 98 Bohušov</t>
  </si>
  <si>
    <t>obec Slatina</t>
  </si>
  <si>
    <t>00600661</t>
  </si>
  <si>
    <t>Slatina 1, 742 93 Slatina</t>
  </si>
  <si>
    <t>obec Sedliště</t>
  </si>
  <si>
    <t>00297178</t>
  </si>
  <si>
    <t>Sedliště 271, 739 36 Sedliště</t>
  </si>
  <si>
    <t>obec Branka u Opavy</t>
  </si>
  <si>
    <t>47812303</t>
  </si>
  <si>
    <t>Bezručovo nábřeží 54, 747 41 Branka u Opavy</t>
  </si>
  <si>
    <t>Dopravní infrastruktura pro multifunkční hřiště - Branka u Opavy</t>
  </si>
  <si>
    <t xml:space="preserve">Rekonstrukce veřejného osvětlení Razová </t>
  </si>
  <si>
    <t>obec Býkov-Láryšov</t>
  </si>
  <si>
    <t>Býkov-Láryšov-Býkov 68, 794 01 Býkov-Láryšov</t>
  </si>
  <si>
    <t>00846546</t>
  </si>
  <si>
    <t>Výměna oken a dveří objektu obecního úřadu Býkov-Láryšov</t>
  </si>
  <si>
    <t>obec Písek</t>
  </si>
  <si>
    <t>Písek 51, 739 84 Písek</t>
  </si>
  <si>
    <t>00535982</t>
  </si>
  <si>
    <t>Stará Rudná 89, 793 35 Rudná pod Pradědem</t>
  </si>
  <si>
    <t xml:space="preserve"> obec Rudná pod Pradědem</t>
  </si>
  <si>
    <t>00575984</t>
  </si>
  <si>
    <t>Modernizace veřejného osvětlení</t>
  </si>
  <si>
    <t>Modernizace areálu volnočasových aktivit Sedliště v roce 2020</t>
  </si>
  <si>
    <t>Chodník se smíšeným provozem Velká Štáhle</t>
  </si>
  <si>
    <t>Rekonstrukce volného vedení veřejného osvětlení v obci Píšť - II. etapa</t>
  </si>
  <si>
    <t>obec Píšť</t>
  </si>
  <si>
    <t>Píšť 58/2, 747 18 Píšť</t>
  </si>
  <si>
    <t>obec Velká Polom</t>
  </si>
  <si>
    <t>Opavská 58, 747 64 Velká Polom</t>
  </si>
  <si>
    <t>00300829</t>
  </si>
  <si>
    <t>00300560</t>
  </si>
  <si>
    <t>Modernizace dětského hřiště u Sokolovny</t>
  </si>
  <si>
    <t>Obnova hasičské zbrojnice Hošťálkovy</t>
  </si>
  <si>
    <t>Odstranění havárie propustku JA-06-P v obci Jakubčovice nad Odrou</t>
  </si>
  <si>
    <t>Rekonstrukce místní komunikace, parc. č. 149, k.ú. Jezdkovice</t>
  </si>
  <si>
    <t xml:space="preserve">Rekonstrukce místní komunikace č. 1 v obci Veřovice, k.ú. Veřovice </t>
  </si>
  <si>
    <t>obec Veřovice</t>
  </si>
  <si>
    <t>Veřovice 670, 742 73 Veřovice</t>
  </si>
  <si>
    <t>00298531</t>
  </si>
  <si>
    <t>Bezbariérové WC v budové OÚ a KD v Olbramicích</t>
  </si>
  <si>
    <t>Rekonstrukce věže hasičské zbrojnice</t>
  </si>
  <si>
    <t>obec Závada</t>
  </si>
  <si>
    <t>Závada 106, 747 19 Bohuslavice</t>
  </si>
  <si>
    <t>00635553</t>
  </si>
  <si>
    <t>Naučná stezka na Hrádek Závada</t>
  </si>
  <si>
    <t>obec Dolní Tošanovice</t>
  </si>
  <si>
    <t>00576875</t>
  </si>
  <si>
    <t>Dolní Tošanovice 121, 739 53 Hnojník</t>
  </si>
  <si>
    <t>Modernizace stávající nevyhovující sportovní plochy na multifunkční hřiště v Dolních Tošanovicích</t>
  </si>
  <si>
    <t>Rekonstrukce lávky L7 v obci Hladké Životice</t>
  </si>
  <si>
    <t>obec Kateřinice</t>
  </si>
  <si>
    <t>00600784</t>
  </si>
  <si>
    <t>Kateřinice 127, 742 58 Příbor</t>
  </si>
  <si>
    <t>Rekonstrukce mostu ev. č. M8 a M9 v obci Kateřinice</t>
  </si>
  <si>
    <t>Kompletní rekonstrukce vybraných místních komunikací ve Strahovicích</t>
  </si>
  <si>
    <t>Rekonstrukce místní komunikace - Lichnov</t>
  </si>
  <si>
    <t>obec Doubrava</t>
  </si>
  <si>
    <t>00562424</t>
  </si>
  <si>
    <t>Doubrava 599, 735 33 Doubrava</t>
  </si>
  <si>
    <t>Oprava sociálních zařízení a rozvodů vodoinstalace v budově zdravotního střediska v Doubravě</t>
  </si>
  <si>
    <t>Stavební úpravy budovy obecního úřadu Velké Heraltice</t>
  </si>
  <si>
    <t>Modernizace zázemí pódia a zázemí kuchyňky kulturního domu Třemešná</t>
  </si>
  <si>
    <t>Rekonstrukce místní komunikace v obci Ruda</t>
  </si>
  <si>
    <t>Rekonstrukce účelové komunikace ve Slatině</t>
  </si>
  <si>
    <t xml:space="preserve">Rekonstrukce lávky pro pěší v Bohušově </t>
  </si>
  <si>
    <t>Oprava pláště, podhledů a vstupního schodiště  budovy Obecního domu ve Lhotce</t>
  </si>
  <si>
    <t>obec Oborná</t>
  </si>
  <si>
    <t>00846520</t>
  </si>
  <si>
    <t>Oborná 80, 792 01 Bruntál 1</t>
  </si>
  <si>
    <t>Propustek 3C-1P v obci Oborná</t>
  </si>
  <si>
    <t>obec Zbyslavice</t>
  </si>
  <si>
    <t>00600695</t>
  </si>
  <si>
    <t>Ve Dvoře 81, 742 83 Zbyslavice</t>
  </si>
  <si>
    <t>Bezdrátový informační systém  - veřejný rozhlas ve Zbyslavicích</t>
  </si>
  <si>
    <t>Workoutové hřiště Žabeň</t>
  </si>
  <si>
    <t>obec Petřvald</t>
  </si>
  <si>
    <t>00298263</t>
  </si>
  <si>
    <t>Petřvald 175/1, 742 60 Petřvald</t>
  </si>
  <si>
    <t>Hřiště na "Hřišti"</t>
  </si>
  <si>
    <t>Rekonstrukce opěrných prvků a břehů v obci Svatoňovice</t>
  </si>
  <si>
    <t>obec Hlinka</t>
  </si>
  <si>
    <t>00576107</t>
  </si>
  <si>
    <t>Hlinka 25, 793 99 Osoblaha</t>
  </si>
  <si>
    <t>Rekonstrukce místní komunikace  a propustků v obci Hlinka</t>
  </si>
  <si>
    <t>Rekonstrukce budovy obecního úřadu</t>
  </si>
  <si>
    <t>Rekonstrukce vnitřních prostor obecního úřadu</t>
  </si>
  <si>
    <t>obec Vrchy</t>
  </si>
  <si>
    <t>Rekonstrukce přístupových částí obecního úřadu</t>
  </si>
  <si>
    <t>Vrchy 65, 742 45 Fulnek</t>
  </si>
  <si>
    <t>00848514</t>
  </si>
  <si>
    <t>obec Písečná</t>
  </si>
  <si>
    <t>Sportovně relaxační park Písečná - 1. etapa</t>
  </si>
  <si>
    <t>70632430</t>
  </si>
  <si>
    <t>Písečná 42, 739 91 Jablunkov</t>
  </si>
  <si>
    <t>00298115</t>
  </si>
  <si>
    <t>Lichnov 90, 742 45 Lichnov (NJ)</t>
  </si>
  <si>
    <t xml:space="preserve">Modernizace propustků v obci Hrádek </t>
  </si>
  <si>
    <t>Modernizace mostku Folvark v obci Písek</t>
  </si>
  <si>
    <t>Rekonstrukce místní komunikace "Na břehu"</t>
  </si>
  <si>
    <t>Pořadové číslo žádosti</t>
  </si>
  <si>
    <t>náhradní projekt</t>
  </si>
  <si>
    <t>Náhradní projekty v rámci dotačního programu "Podpora obnovy a rozvoje venkova Moravskoslezského kraje 2020" DT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</si>
</sst>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6" xfId="0" applyFont="1" applyFill="1" applyBorder="1"/>
    <xf numFmtId="3" fontId="4" fillId="0" borderId="6" xfId="0" applyNumberFormat="1" applyFont="1" applyFill="1" applyBorder="1"/>
    <xf numFmtId="0" fontId="4" fillId="0" borderId="0" xfId="0" applyFont="1" applyFill="1"/>
    <xf numFmtId="4" fontId="4" fillId="0" borderId="9" xfId="0" applyNumberFormat="1" applyFont="1" applyFill="1" applyBorder="1"/>
    <xf numFmtId="3" fontId="3" fillId="2" borderId="3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/>
    <xf numFmtId="14" fontId="2" fillId="0" borderId="11" xfId="0" applyNumberFormat="1" applyFont="1" applyFill="1" applyBorder="1" applyAlignment="1">
      <alignment horizontal="center" vertical="center"/>
    </xf>
    <xf numFmtId="0" fontId="0" fillId="0" borderId="12" xfId="0" applyFill="1" applyBorder="1"/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 shrinkToFi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 shrinkToFit="1"/>
    </xf>
    <xf numFmtId="0" fontId="6" fillId="0" borderId="0" xfId="0" applyFont="1"/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right" vertical="center"/>
    </xf>
    <xf numFmtId="10" fontId="2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4"/>
  <sheetViews>
    <sheetView tabSelected="1" topLeftCell="D1" zoomScale="75" zoomScaleNormal="75" workbookViewId="0">
      <selection activeCell="D4" sqref="D4"/>
    </sheetView>
  </sheetViews>
  <sheetFormatPr defaultRowHeight="15" x14ac:dyDescent="0.25"/>
  <cols>
    <col min="2" max="2" width="11.5703125" customWidth="1"/>
    <col min="3" max="3" width="27.42578125" customWidth="1"/>
    <col min="4" max="4" width="12.42578125" customWidth="1"/>
    <col min="5" max="5" width="11.28515625" customWidth="1"/>
    <col min="6" max="6" width="32.42578125" customWidth="1"/>
    <col min="7" max="7" width="36.28515625" customWidth="1"/>
    <col min="8" max="10" width="10.7109375" customWidth="1"/>
    <col min="11" max="11" width="16" customWidth="1"/>
    <col min="12" max="12" width="12.7109375" customWidth="1"/>
    <col min="13" max="13" width="13.7109375" customWidth="1"/>
    <col min="14" max="14" width="15.42578125" customWidth="1"/>
    <col min="15" max="15" width="13.85546875" customWidth="1"/>
    <col min="16" max="16" width="13.42578125" hidden="1" customWidth="1"/>
    <col min="17" max="17" width="15.7109375" customWidth="1"/>
    <col min="18" max="19" width="18.7109375" customWidth="1"/>
    <col min="20" max="20" width="21.7109375" customWidth="1"/>
    <col min="21" max="21" width="27.85546875" customWidth="1"/>
    <col min="22" max="22" width="40.140625" customWidth="1"/>
  </cols>
  <sheetData>
    <row r="2" spans="1:22" ht="36.75" customHeight="1" thickBot="1" x14ac:dyDescent="0.3">
      <c r="A2" s="28" t="s">
        <v>186</v>
      </c>
    </row>
    <row r="3" spans="1:22" ht="81" customHeight="1" x14ac:dyDescent="0.25">
      <c r="A3" s="3" t="s">
        <v>0</v>
      </c>
      <c r="B3" s="2" t="s">
        <v>184</v>
      </c>
      <c r="C3" s="4" t="s">
        <v>16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13</v>
      </c>
      <c r="I3" s="4" t="s">
        <v>14</v>
      </c>
      <c r="J3" s="4" t="s">
        <v>5</v>
      </c>
      <c r="K3" s="5" t="s">
        <v>6</v>
      </c>
      <c r="L3" s="1" t="s">
        <v>7</v>
      </c>
      <c r="M3" s="6" t="s">
        <v>8</v>
      </c>
      <c r="N3" s="6" t="s">
        <v>21</v>
      </c>
      <c r="O3" s="6" t="s">
        <v>9</v>
      </c>
      <c r="P3" s="6" t="s">
        <v>20</v>
      </c>
      <c r="Q3" s="7" t="s">
        <v>10</v>
      </c>
      <c r="R3" s="8" t="s">
        <v>11</v>
      </c>
      <c r="S3" s="8" t="s">
        <v>25</v>
      </c>
      <c r="T3" s="17" t="s">
        <v>12</v>
      </c>
      <c r="U3" s="17" t="s">
        <v>60</v>
      </c>
      <c r="V3" s="17" t="s">
        <v>77</v>
      </c>
    </row>
    <row r="4" spans="1:22" ht="54" customHeight="1" x14ac:dyDescent="0.25">
      <c r="A4" s="21">
        <v>71</v>
      </c>
      <c r="B4" s="22">
        <v>41</v>
      </c>
      <c r="C4" s="23" t="s">
        <v>121</v>
      </c>
      <c r="D4" s="29" t="s">
        <v>15</v>
      </c>
      <c r="E4" s="30" t="s">
        <v>123</v>
      </c>
      <c r="F4" s="29" t="s">
        <v>122</v>
      </c>
      <c r="G4" s="31" t="s">
        <v>120</v>
      </c>
      <c r="H4" s="29">
        <v>23</v>
      </c>
      <c r="I4" s="29">
        <v>22</v>
      </c>
      <c r="J4" s="32">
        <f t="shared" ref="J4:J29" si="0">(H4+I4)/2</f>
        <v>22.5</v>
      </c>
      <c r="K4" s="33">
        <v>1580974.53</v>
      </c>
      <c r="L4" s="34">
        <f t="shared" ref="L4:L29" si="1">M4/K4</f>
        <v>0.74699149644112228</v>
      </c>
      <c r="M4" s="33">
        <v>1180974.53</v>
      </c>
      <c r="N4" s="33">
        <v>400000</v>
      </c>
      <c r="O4" s="35">
        <f t="shared" ref="O4:O29" si="2">N4/K4</f>
        <v>0.25300850355887772</v>
      </c>
      <c r="P4" s="35"/>
      <c r="Q4" s="33">
        <v>400000</v>
      </c>
      <c r="R4" s="33">
        <v>400000</v>
      </c>
      <c r="S4" s="33"/>
      <c r="T4" s="36" t="s">
        <v>78</v>
      </c>
      <c r="U4" s="37"/>
      <c r="V4" s="37" t="s">
        <v>185</v>
      </c>
    </row>
    <row r="5" spans="1:22" ht="54" customHeight="1" x14ac:dyDescent="0.25">
      <c r="A5" s="24">
        <v>72</v>
      </c>
      <c r="B5" s="25">
        <v>8</v>
      </c>
      <c r="C5" s="26" t="s">
        <v>104</v>
      </c>
      <c r="D5" s="29" t="s">
        <v>15</v>
      </c>
      <c r="E5" s="30" t="s">
        <v>105</v>
      </c>
      <c r="F5" s="29" t="s">
        <v>103</v>
      </c>
      <c r="G5" s="31" t="s">
        <v>106</v>
      </c>
      <c r="H5" s="29">
        <v>22</v>
      </c>
      <c r="I5" s="29">
        <v>23</v>
      </c>
      <c r="J5" s="32">
        <f t="shared" si="0"/>
        <v>22.5</v>
      </c>
      <c r="K5" s="33">
        <v>1037794</v>
      </c>
      <c r="L5" s="34">
        <f t="shared" si="1"/>
        <v>0.61456705280624091</v>
      </c>
      <c r="M5" s="33">
        <v>637794</v>
      </c>
      <c r="N5" s="33">
        <v>400000</v>
      </c>
      <c r="O5" s="35">
        <f t="shared" si="2"/>
        <v>0.38543294719375909</v>
      </c>
      <c r="P5" s="35" t="str">
        <f>IF(O5&gt;60%,"chyba","ok")</f>
        <v>ok</v>
      </c>
      <c r="Q5" s="33">
        <v>400000</v>
      </c>
      <c r="R5" s="33">
        <v>400000</v>
      </c>
      <c r="S5" s="33"/>
      <c r="T5" s="36" t="s">
        <v>78</v>
      </c>
      <c r="U5" s="37"/>
      <c r="V5" s="38" t="s">
        <v>185</v>
      </c>
    </row>
    <row r="6" spans="1:22" ht="54" customHeight="1" x14ac:dyDescent="0.25">
      <c r="A6" s="24">
        <v>73</v>
      </c>
      <c r="B6" s="25">
        <v>80</v>
      </c>
      <c r="C6" s="26" t="s">
        <v>74</v>
      </c>
      <c r="D6" s="29" t="s">
        <v>15</v>
      </c>
      <c r="E6" s="30" t="s">
        <v>75</v>
      </c>
      <c r="F6" s="29" t="s">
        <v>76</v>
      </c>
      <c r="G6" s="31" t="s">
        <v>147</v>
      </c>
      <c r="H6" s="29">
        <v>22</v>
      </c>
      <c r="I6" s="29">
        <v>23</v>
      </c>
      <c r="J6" s="32">
        <f t="shared" si="0"/>
        <v>22.5</v>
      </c>
      <c r="K6" s="33">
        <v>907400</v>
      </c>
      <c r="L6" s="34">
        <f t="shared" si="1"/>
        <v>0.55918007493938726</v>
      </c>
      <c r="M6" s="33">
        <v>507400</v>
      </c>
      <c r="N6" s="33">
        <v>400000</v>
      </c>
      <c r="O6" s="35">
        <f t="shared" si="2"/>
        <v>0.44081992506061274</v>
      </c>
      <c r="P6" s="35">
        <v>400000</v>
      </c>
      <c r="Q6" s="33">
        <v>400000</v>
      </c>
      <c r="R6" s="33">
        <v>400000</v>
      </c>
      <c r="S6" s="33"/>
      <c r="T6" s="36" t="s">
        <v>78</v>
      </c>
      <c r="U6" s="37"/>
      <c r="V6" s="38" t="s">
        <v>185</v>
      </c>
    </row>
    <row r="7" spans="1:22" ht="54" customHeight="1" x14ac:dyDescent="0.25">
      <c r="A7" s="24">
        <v>74</v>
      </c>
      <c r="B7" s="25">
        <v>51</v>
      </c>
      <c r="C7" s="26" t="s">
        <v>126</v>
      </c>
      <c r="D7" s="29" t="s">
        <v>15</v>
      </c>
      <c r="E7" s="30" t="s">
        <v>128</v>
      </c>
      <c r="F7" s="29" t="s">
        <v>127</v>
      </c>
      <c r="G7" s="31" t="s">
        <v>129</v>
      </c>
      <c r="H7" s="29">
        <v>23</v>
      </c>
      <c r="I7" s="29">
        <v>22</v>
      </c>
      <c r="J7" s="32">
        <f t="shared" si="0"/>
        <v>22.5</v>
      </c>
      <c r="K7" s="33">
        <v>341825</v>
      </c>
      <c r="L7" s="34">
        <f t="shared" si="1"/>
        <v>0.51144591530754036</v>
      </c>
      <c r="M7" s="33">
        <v>174825</v>
      </c>
      <c r="N7" s="33">
        <v>167000</v>
      </c>
      <c r="O7" s="35">
        <f t="shared" si="2"/>
        <v>0.48855408469245959</v>
      </c>
      <c r="P7" s="35" t="str">
        <f t="shared" ref="P7:P28" si="3">IF(O7&gt;60%,"chyba","ok")</f>
        <v>ok</v>
      </c>
      <c r="Q7" s="33">
        <v>167000</v>
      </c>
      <c r="R7" s="33">
        <v>167000</v>
      </c>
      <c r="S7" s="33"/>
      <c r="T7" s="36" t="s">
        <v>78</v>
      </c>
      <c r="U7" s="37"/>
      <c r="V7" s="38" t="s">
        <v>185</v>
      </c>
    </row>
    <row r="8" spans="1:22" ht="54" customHeight="1" x14ac:dyDescent="0.25">
      <c r="A8" s="24">
        <v>75</v>
      </c>
      <c r="B8" s="27">
        <v>88</v>
      </c>
      <c r="C8" s="26" t="s">
        <v>171</v>
      </c>
      <c r="D8" s="29" t="s">
        <v>15</v>
      </c>
      <c r="E8" s="39" t="s">
        <v>174</v>
      </c>
      <c r="F8" s="40" t="s">
        <v>173</v>
      </c>
      <c r="G8" s="31" t="s">
        <v>172</v>
      </c>
      <c r="H8" s="29">
        <v>22</v>
      </c>
      <c r="I8" s="29">
        <v>23</v>
      </c>
      <c r="J8" s="32">
        <f t="shared" si="0"/>
        <v>22.5</v>
      </c>
      <c r="K8" s="33">
        <v>784219</v>
      </c>
      <c r="L8" s="34">
        <f t="shared" si="1"/>
        <v>0.4899383973099351</v>
      </c>
      <c r="M8" s="33">
        <v>384219</v>
      </c>
      <c r="N8" s="33">
        <v>400000</v>
      </c>
      <c r="O8" s="35">
        <f t="shared" si="2"/>
        <v>0.51006160269006484</v>
      </c>
      <c r="P8" s="35" t="str">
        <f t="shared" si="3"/>
        <v>ok</v>
      </c>
      <c r="Q8" s="33">
        <v>400000</v>
      </c>
      <c r="R8" s="33">
        <v>400000</v>
      </c>
      <c r="S8" s="33"/>
      <c r="T8" s="36" t="s">
        <v>78</v>
      </c>
      <c r="U8" s="37"/>
      <c r="V8" s="38" t="s">
        <v>185</v>
      </c>
    </row>
    <row r="9" spans="1:22" ht="54" customHeight="1" x14ac:dyDescent="0.25">
      <c r="A9" s="24">
        <v>76</v>
      </c>
      <c r="B9" s="25">
        <v>79</v>
      </c>
      <c r="C9" s="26" t="s">
        <v>17</v>
      </c>
      <c r="D9" s="29" t="s">
        <v>15</v>
      </c>
      <c r="E9" s="30" t="s">
        <v>18</v>
      </c>
      <c r="F9" s="29" t="s">
        <v>19</v>
      </c>
      <c r="G9" s="31" t="s">
        <v>146</v>
      </c>
      <c r="H9" s="29">
        <v>22</v>
      </c>
      <c r="I9" s="29">
        <v>22</v>
      </c>
      <c r="J9" s="32">
        <f t="shared" si="0"/>
        <v>22</v>
      </c>
      <c r="K9" s="33">
        <v>927000</v>
      </c>
      <c r="L9" s="34">
        <f t="shared" si="1"/>
        <v>0.56850053937432576</v>
      </c>
      <c r="M9" s="33">
        <v>527000</v>
      </c>
      <c r="N9" s="33">
        <v>400000</v>
      </c>
      <c r="O9" s="35">
        <f t="shared" si="2"/>
        <v>0.43149946062567424</v>
      </c>
      <c r="P9" s="35" t="str">
        <f t="shared" si="3"/>
        <v>ok</v>
      </c>
      <c r="Q9" s="33">
        <v>400000</v>
      </c>
      <c r="R9" s="33">
        <v>400000</v>
      </c>
      <c r="S9" s="33"/>
      <c r="T9" s="36" t="s">
        <v>78</v>
      </c>
      <c r="U9" s="37"/>
      <c r="V9" s="38" t="s">
        <v>185</v>
      </c>
    </row>
    <row r="10" spans="1:22" ht="54" customHeight="1" x14ac:dyDescent="0.25">
      <c r="A10" s="24">
        <v>77</v>
      </c>
      <c r="B10" s="25">
        <v>65</v>
      </c>
      <c r="C10" s="26" t="s">
        <v>135</v>
      </c>
      <c r="D10" s="29" t="s">
        <v>15</v>
      </c>
      <c r="E10" s="30" t="s">
        <v>136</v>
      </c>
      <c r="F10" s="29" t="s">
        <v>137</v>
      </c>
      <c r="G10" s="31" t="s">
        <v>138</v>
      </c>
      <c r="H10" s="29">
        <v>22</v>
      </c>
      <c r="I10" s="29">
        <v>22</v>
      </c>
      <c r="J10" s="32">
        <f t="shared" si="0"/>
        <v>22</v>
      </c>
      <c r="K10" s="33">
        <v>788000</v>
      </c>
      <c r="L10" s="34">
        <f t="shared" si="1"/>
        <v>0.49238578680203043</v>
      </c>
      <c r="M10" s="33">
        <v>388000</v>
      </c>
      <c r="N10" s="33">
        <v>400000</v>
      </c>
      <c r="O10" s="35">
        <f t="shared" si="2"/>
        <v>0.50761421319796951</v>
      </c>
      <c r="P10" s="35" t="str">
        <f t="shared" si="3"/>
        <v>ok</v>
      </c>
      <c r="Q10" s="33">
        <v>400000</v>
      </c>
      <c r="R10" s="33">
        <v>400000</v>
      </c>
      <c r="S10" s="33"/>
      <c r="T10" s="36" t="s">
        <v>78</v>
      </c>
      <c r="U10" s="37"/>
      <c r="V10" s="38" t="s">
        <v>185</v>
      </c>
    </row>
    <row r="11" spans="1:22" ht="54" customHeight="1" x14ac:dyDescent="0.25">
      <c r="A11" s="24">
        <v>78</v>
      </c>
      <c r="B11" s="25">
        <v>16</v>
      </c>
      <c r="C11" s="26" t="s">
        <v>33</v>
      </c>
      <c r="D11" s="29" t="s">
        <v>15</v>
      </c>
      <c r="E11" s="30" t="s">
        <v>34</v>
      </c>
      <c r="F11" s="29" t="s">
        <v>35</v>
      </c>
      <c r="G11" s="31" t="s">
        <v>108</v>
      </c>
      <c r="H11" s="29">
        <v>21</v>
      </c>
      <c r="I11" s="29">
        <v>23</v>
      </c>
      <c r="J11" s="32">
        <f t="shared" si="0"/>
        <v>22</v>
      </c>
      <c r="K11" s="33">
        <v>700000</v>
      </c>
      <c r="L11" s="34">
        <f t="shared" si="1"/>
        <v>0.42857142857142855</v>
      </c>
      <c r="M11" s="33">
        <v>300000</v>
      </c>
      <c r="N11" s="33">
        <v>400000</v>
      </c>
      <c r="O11" s="35">
        <f t="shared" si="2"/>
        <v>0.5714285714285714</v>
      </c>
      <c r="P11" s="35" t="str">
        <f t="shared" si="3"/>
        <v>ok</v>
      </c>
      <c r="Q11" s="33">
        <v>400000</v>
      </c>
      <c r="R11" s="33">
        <v>400000</v>
      </c>
      <c r="S11" s="33"/>
      <c r="T11" s="36" t="s">
        <v>78</v>
      </c>
      <c r="U11" s="37"/>
      <c r="V11" s="38" t="s">
        <v>185</v>
      </c>
    </row>
    <row r="12" spans="1:22" ht="54" customHeight="1" x14ac:dyDescent="0.25">
      <c r="A12" s="24">
        <v>79</v>
      </c>
      <c r="B12" s="25">
        <v>18</v>
      </c>
      <c r="C12" s="26" t="s">
        <v>110</v>
      </c>
      <c r="D12" s="29" t="s">
        <v>15</v>
      </c>
      <c r="E12" s="30" t="s">
        <v>115</v>
      </c>
      <c r="F12" s="29" t="s">
        <v>111</v>
      </c>
      <c r="G12" s="31" t="s">
        <v>109</v>
      </c>
      <c r="H12" s="29">
        <v>21</v>
      </c>
      <c r="I12" s="29">
        <v>23</v>
      </c>
      <c r="J12" s="32">
        <f t="shared" si="0"/>
        <v>22</v>
      </c>
      <c r="K12" s="33">
        <v>587800</v>
      </c>
      <c r="L12" s="34">
        <f t="shared" si="1"/>
        <v>0.41306566859476013</v>
      </c>
      <c r="M12" s="33">
        <v>242800</v>
      </c>
      <c r="N12" s="33">
        <v>345000</v>
      </c>
      <c r="O12" s="35">
        <f t="shared" si="2"/>
        <v>0.58693433140523987</v>
      </c>
      <c r="P12" s="35" t="str">
        <f t="shared" si="3"/>
        <v>ok</v>
      </c>
      <c r="Q12" s="33">
        <v>345000</v>
      </c>
      <c r="R12" s="33">
        <v>345000</v>
      </c>
      <c r="S12" s="33"/>
      <c r="T12" s="36" t="s">
        <v>78</v>
      </c>
      <c r="U12" s="37"/>
      <c r="V12" s="38" t="s">
        <v>185</v>
      </c>
    </row>
    <row r="13" spans="1:22" ht="54" customHeight="1" x14ac:dyDescent="0.25">
      <c r="A13" s="24">
        <v>80</v>
      </c>
      <c r="B13" s="25">
        <v>136</v>
      </c>
      <c r="C13" s="26" t="s">
        <v>71</v>
      </c>
      <c r="D13" s="29" t="s">
        <v>15</v>
      </c>
      <c r="E13" s="30" t="s">
        <v>72</v>
      </c>
      <c r="F13" s="29" t="s">
        <v>73</v>
      </c>
      <c r="G13" s="31" t="s">
        <v>170</v>
      </c>
      <c r="H13" s="29">
        <v>23</v>
      </c>
      <c r="I13" s="29">
        <v>21</v>
      </c>
      <c r="J13" s="32">
        <f t="shared" si="0"/>
        <v>22</v>
      </c>
      <c r="K13" s="33">
        <v>510000</v>
      </c>
      <c r="L13" s="34">
        <f t="shared" si="1"/>
        <v>0.41176470588235292</v>
      </c>
      <c r="M13" s="33">
        <v>210000</v>
      </c>
      <c r="N13" s="33">
        <v>300000</v>
      </c>
      <c r="O13" s="35">
        <f t="shared" si="2"/>
        <v>0.58823529411764708</v>
      </c>
      <c r="P13" s="35" t="str">
        <f t="shared" si="3"/>
        <v>ok</v>
      </c>
      <c r="Q13" s="33">
        <v>300000</v>
      </c>
      <c r="R13" s="33">
        <v>300000</v>
      </c>
      <c r="S13" s="33"/>
      <c r="T13" s="36" t="s">
        <v>78</v>
      </c>
      <c r="U13" s="37">
        <v>238</v>
      </c>
      <c r="V13" s="38" t="s">
        <v>185</v>
      </c>
    </row>
    <row r="14" spans="1:22" ht="54" customHeight="1" x14ac:dyDescent="0.25">
      <c r="A14" s="24">
        <v>81</v>
      </c>
      <c r="B14" s="25">
        <v>71</v>
      </c>
      <c r="C14" s="26" t="s">
        <v>70</v>
      </c>
      <c r="D14" s="29" t="s">
        <v>15</v>
      </c>
      <c r="E14" s="30" t="s">
        <v>179</v>
      </c>
      <c r="F14" s="29" t="s">
        <v>180</v>
      </c>
      <c r="G14" s="31" t="s">
        <v>140</v>
      </c>
      <c r="H14" s="29">
        <v>22</v>
      </c>
      <c r="I14" s="29">
        <v>22</v>
      </c>
      <c r="J14" s="32">
        <f t="shared" si="0"/>
        <v>22</v>
      </c>
      <c r="K14" s="33">
        <v>680000</v>
      </c>
      <c r="L14" s="34">
        <f t="shared" si="1"/>
        <v>0.41176470588235292</v>
      </c>
      <c r="M14" s="33">
        <v>280000</v>
      </c>
      <c r="N14" s="33">
        <v>400000</v>
      </c>
      <c r="O14" s="35">
        <f t="shared" si="2"/>
        <v>0.58823529411764708</v>
      </c>
      <c r="P14" s="35" t="str">
        <f t="shared" si="3"/>
        <v>ok</v>
      </c>
      <c r="Q14" s="33">
        <v>400000</v>
      </c>
      <c r="R14" s="33">
        <v>400000</v>
      </c>
      <c r="S14" s="33"/>
      <c r="T14" s="36" t="s">
        <v>78</v>
      </c>
      <c r="U14" s="37">
        <v>1601</v>
      </c>
      <c r="V14" s="38" t="s">
        <v>185</v>
      </c>
    </row>
    <row r="15" spans="1:22" ht="54" customHeight="1" x14ac:dyDescent="0.25">
      <c r="A15" s="24">
        <v>82</v>
      </c>
      <c r="B15" s="25">
        <v>86</v>
      </c>
      <c r="C15" s="26" t="s">
        <v>82</v>
      </c>
      <c r="D15" s="29" t="s">
        <v>15</v>
      </c>
      <c r="E15" s="30" t="s">
        <v>83</v>
      </c>
      <c r="F15" s="29" t="s">
        <v>84</v>
      </c>
      <c r="G15" s="31" t="s">
        <v>149</v>
      </c>
      <c r="H15" s="29">
        <v>22</v>
      </c>
      <c r="I15" s="29">
        <v>22</v>
      </c>
      <c r="J15" s="32">
        <f t="shared" si="0"/>
        <v>22</v>
      </c>
      <c r="K15" s="33">
        <v>501000</v>
      </c>
      <c r="L15" s="34">
        <f t="shared" si="1"/>
        <v>0.41117764471057883</v>
      </c>
      <c r="M15" s="33">
        <v>206000</v>
      </c>
      <c r="N15" s="33">
        <v>295000</v>
      </c>
      <c r="O15" s="35">
        <f t="shared" si="2"/>
        <v>0.58882235528942117</v>
      </c>
      <c r="P15" s="35" t="str">
        <f t="shared" si="3"/>
        <v>ok</v>
      </c>
      <c r="Q15" s="33">
        <v>295000</v>
      </c>
      <c r="R15" s="33">
        <v>295000</v>
      </c>
      <c r="S15" s="33"/>
      <c r="T15" s="36" t="s">
        <v>78</v>
      </c>
      <c r="U15" s="37"/>
      <c r="V15" s="38" t="s">
        <v>185</v>
      </c>
    </row>
    <row r="16" spans="1:22" ht="54" customHeight="1" x14ac:dyDescent="0.25">
      <c r="A16" s="24">
        <v>83</v>
      </c>
      <c r="B16" s="25">
        <v>103</v>
      </c>
      <c r="C16" s="26" t="s">
        <v>64</v>
      </c>
      <c r="D16" s="29" t="s">
        <v>15</v>
      </c>
      <c r="E16" s="30" t="s">
        <v>65</v>
      </c>
      <c r="F16" s="29" t="s">
        <v>66</v>
      </c>
      <c r="G16" s="31" t="s">
        <v>159</v>
      </c>
      <c r="H16" s="29">
        <v>22</v>
      </c>
      <c r="I16" s="29">
        <v>22</v>
      </c>
      <c r="J16" s="32">
        <f t="shared" si="0"/>
        <v>22</v>
      </c>
      <c r="K16" s="33">
        <v>664406</v>
      </c>
      <c r="L16" s="34">
        <f t="shared" si="1"/>
        <v>0.41014981803294975</v>
      </c>
      <c r="M16" s="33">
        <v>272506</v>
      </c>
      <c r="N16" s="33">
        <v>391900</v>
      </c>
      <c r="O16" s="35">
        <f t="shared" si="2"/>
        <v>0.5898501819670503</v>
      </c>
      <c r="P16" s="35" t="str">
        <f t="shared" si="3"/>
        <v>ok</v>
      </c>
      <c r="Q16" s="33">
        <v>391900</v>
      </c>
      <c r="R16" s="33">
        <v>391900</v>
      </c>
      <c r="S16" s="33"/>
      <c r="T16" s="36" t="s">
        <v>78</v>
      </c>
      <c r="U16" s="37"/>
      <c r="V16" s="38" t="s">
        <v>185</v>
      </c>
    </row>
    <row r="17" spans="1:22" ht="54" customHeight="1" x14ac:dyDescent="0.25">
      <c r="A17" s="24">
        <v>84</v>
      </c>
      <c r="B17" s="25">
        <v>20</v>
      </c>
      <c r="C17" s="26" t="s">
        <v>112</v>
      </c>
      <c r="D17" s="29" t="s">
        <v>15</v>
      </c>
      <c r="E17" s="30" t="s">
        <v>114</v>
      </c>
      <c r="F17" s="29" t="s">
        <v>113</v>
      </c>
      <c r="G17" s="31" t="s">
        <v>116</v>
      </c>
      <c r="H17" s="29">
        <v>22</v>
      </c>
      <c r="I17" s="29">
        <v>22</v>
      </c>
      <c r="J17" s="32">
        <f t="shared" si="0"/>
        <v>22</v>
      </c>
      <c r="K17" s="33">
        <v>500000</v>
      </c>
      <c r="L17" s="34">
        <f t="shared" si="1"/>
        <v>0.41</v>
      </c>
      <c r="M17" s="33">
        <v>205000</v>
      </c>
      <c r="N17" s="33">
        <v>295000</v>
      </c>
      <c r="O17" s="35">
        <f t="shared" si="2"/>
        <v>0.59</v>
      </c>
      <c r="P17" s="35" t="str">
        <f t="shared" si="3"/>
        <v>ok</v>
      </c>
      <c r="Q17" s="33">
        <v>295000</v>
      </c>
      <c r="R17" s="33">
        <v>295000</v>
      </c>
      <c r="S17" s="33"/>
      <c r="T17" s="36" t="s">
        <v>78</v>
      </c>
      <c r="U17" s="37"/>
      <c r="V17" s="38" t="s">
        <v>185</v>
      </c>
    </row>
    <row r="18" spans="1:22" ht="54" customHeight="1" x14ac:dyDescent="0.25">
      <c r="A18" s="24">
        <v>85</v>
      </c>
      <c r="B18" s="25">
        <v>67</v>
      </c>
      <c r="C18" s="26" t="s">
        <v>61</v>
      </c>
      <c r="D18" s="29" t="s">
        <v>15</v>
      </c>
      <c r="E18" s="30" t="s">
        <v>62</v>
      </c>
      <c r="F18" s="29" t="s">
        <v>63</v>
      </c>
      <c r="G18" s="31" t="s">
        <v>139</v>
      </c>
      <c r="H18" s="29">
        <v>22</v>
      </c>
      <c r="I18" s="29">
        <v>22</v>
      </c>
      <c r="J18" s="32">
        <f t="shared" si="0"/>
        <v>22</v>
      </c>
      <c r="K18" s="33">
        <v>640100</v>
      </c>
      <c r="L18" s="34">
        <f t="shared" si="1"/>
        <v>0.40009373535385095</v>
      </c>
      <c r="M18" s="33">
        <v>256100</v>
      </c>
      <c r="N18" s="33">
        <v>384000</v>
      </c>
      <c r="O18" s="35">
        <f t="shared" si="2"/>
        <v>0.59990626464614905</v>
      </c>
      <c r="P18" s="35" t="str">
        <f t="shared" si="3"/>
        <v>ok</v>
      </c>
      <c r="Q18" s="33">
        <v>384000</v>
      </c>
      <c r="R18" s="33">
        <v>384000</v>
      </c>
      <c r="S18" s="33"/>
      <c r="T18" s="36" t="s">
        <v>78</v>
      </c>
      <c r="U18" s="37"/>
      <c r="V18" s="38" t="s">
        <v>185</v>
      </c>
    </row>
    <row r="19" spans="1:22" ht="54" customHeight="1" x14ac:dyDescent="0.25">
      <c r="A19" s="24">
        <v>86</v>
      </c>
      <c r="B19" s="25">
        <v>35</v>
      </c>
      <c r="C19" s="26" t="s">
        <v>67</v>
      </c>
      <c r="D19" s="29" t="s">
        <v>15</v>
      </c>
      <c r="E19" s="30" t="s">
        <v>68</v>
      </c>
      <c r="F19" s="29" t="s">
        <v>69</v>
      </c>
      <c r="G19" s="31" t="s">
        <v>118</v>
      </c>
      <c r="H19" s="29">
        <v>22</v>
      </c>
      <c r="I19" s="29">
        <v>22</v>
      </c>
      <c r="J19" s="32">
        <f t="shared" si="0"/>
        <v>22</v>
      </c>
      <c r="K19" s="33">
        <v>666500</v>
      </c>
      <c r="L19" s="34">
        <f t="shared" si="1"/>
        <v>0.4</v>
      </c>
      <c r="M19" s="33">
        <v>266600</v>
      </c>
      <c r="N19" s="33">
        <v>399900</v>
      </c>
      <c r="O19" s="35">
        <f t="shared" si="2"/>
        <v>0.6</v>
      </c>
      <c r="P19" s="35" t="str">
        <f t="shared" si="3"/>
        <v>ok</v>
      </c>
      <c r="Q19" s="33">
        <v>399900</v>
      </c>
      <c r="R19" s="33">
        <v>399900</v>
      </c>
      <c r="S19" s="33"/>
      <c r="T19" s="36" t="s">
        <v>78</v>
      </c>
      <c r="U19" s="37"/>
      <c r="V19" s="38" t="s">
        <v>185</v>
      </c>
    </row>
    <row r="20" spans="1:22" ht="54" customHeight="1" x14ac:dyDescent="0.25">
      <c r="A20" s="24">
        <v>87</v>
      </c>
      <c r="B20" s="25">
        <v>84</v>
      </c>
      <c r="C20" s="26" t="s">
        <v>85</v>
      </c>
      <c r="D20" s="29" t="s">
        <v>15</v>
      </c>
      <c r="E20" s="30" t="s">
        <v>86</v>
      </c>
      <c r="F20" s="29" t="s">
        <v>87</v>
      </c>
      <c r="G20" s="31" t="s">
        <v>148</v>
      </c>
      <c r="H20" s="29">
        <v>22</v>
      </c>
      <c r="I20" s="29">
        <v>21</v>
      </c>
      <c r="J20" s="32">
        <f t="shared" si="0"/>
        <v>21.5</v>
      </c>
      <c r="K20" s="33">
        <v>980093.91</v>
      </c>
      <c r="L20" s="34">
        <f t="shared" si="1"/>
        <v>0.60207894772042814</v>
      </c>
      <c r="M20" s="33">
        <v>590093.91</v>
      </c>
      <c r="N20" s="33">
        <v>390000</v>
      </c>
      <c r="O20" s="35">
        <f t="shared" si="2"/>
        <v>0.39792105227957186</v>
      </c>
      <c r="P20" s="35" t="str">
        <f t="shared" si="3"/>
        <v>ok</v>
      </c>
      <c r="Q20" s="33">
        <v>390000</v>
      </c>
      <c r="R20" s="33">
        <v>390000</v>
      </c>
      <c r="S20" s="33"/>
      <c r="T20" s="36" t="s">
        <v>78</v>
      </c>
      <c r="U20" s="37"/>
      <c r="V20" s="38" t="s">
        <v>185</v>
      </c>
    </row>
    <row r="21" spans="1:22" ht="54" customHeight="1" x14ac:dyDescent="0.25">
      <c r="A21" s="24">
        <v>88</v>
      </c>
      <c r="B21" s="25">
        <v>55</v>
      </c>
      <c r="C21" s="26" t="s">
        <v>130</v>
      </c>
      <c r="D21" s="29" t="s">
        <v>15</v>
      </c>
      <c r="E21" s="30" t="s">
        <v>131</v>
      </c>
      <c r="F21" s="29" t="s">
        <v>132</v>
      </c>
      <c r="G21" s="31" t="s">
        <v>133</v>
      </c>
      <c r="H21" s="29">
        <v>21</v>
      </c>
      <c r="I21" s="29">
        <v>22</v>
      </c>
      <c r="J21" s="32">
        <f t="shared" si="0"/>
        <v>21.5</v>
      </c>
      <c r="K21" s="33">
        <v>950000</v>
      </c>
      <c r="L21" s="34">
        <f t="shared" si="1"/>
        <v>0.57894736842105265</v>
      </c>
      <c r="M21" s="33">
        <v>550000</v>
      </c>
      <c r="N21" s="33">
        <v>400000</v>
      </c>
      <c r="O21" s="35">
        <f t="shared" si="2"/>
        <v>0.42105263157894735</v>
      </c>
      <c r="P21" s="35" t="str">
        <f t="shared" si="3"/>
        <v>ok</v>
      </c>
      <c r="Q21" s="33">
        <v>400000</v>
      </c>
      <c r="R21" s="33">
        <v>400000</v>
      </c>
      <c r="S21" s="33"/>
      <c r="T21" s="36" t="s">
        <v>78</v>
      </c>
      <c r="U21" s="37"/>
      <c r="V21" s="38" t="s">
        <v>185</v>
      </c>
    </row>
    <row r="22" spans="1:22" ht="54" customHeight="1" x14ac:dyDescent="0.25">
      <c r="A22" s="24">
        <v>89</v>
      </c>
      <c r="B22" s="25">
        <v>45</v>
      </c>
      <c r="C22" s="26" t="s">
        <v>48</v>
      </c>
      <c r="D22" s="29" t="s">
        <v>15</v>
      </c>
      <c r="E22" s="30" t="s">
        <v>49</v>
      </c>
      <c r="F22" s="29" t="s">
        <v>50</v>
      </c>
      <c r="G22" s="31" t="s">
        <v>125</v>
      </c>
      <c r="H22" s="29">
        <v>21</v>
      </c>
      <c r="I22" s="29">
        <v>22</v>
      </c>
      <c r="J22" s="32">
        <f t="shared" si="0"/>
        <v>21.5</v>
      </c>
      <c r="K22" s="33">
        <v>350000</v>
      </c>
      <c r="L22" s="34">
        <f t="shared" si="1"/>
        <v>0.51</v>
      </c>
      <c r="M22" s="33">
        <v>178500</v>
      </c>
      <c r="N22" s="33">
        <v>171500</v>
      </c>
      <c r="O22" s="35">
        <f t="shared" si="2"/>
        <v>0.49</v>
      </c>
      <c r="P22" s="35" t="str">
        <f t="shared" si="3"/>
        <v>ok</v>
      </c>
      <c r="Q22" s="33">
        <v>171500</v>
      </c>
      <c r="R22" s="33">
        <v>171500</v>
      </c>
      <c r="S22" s="33"/>
      <c r="T22" s="36" t="s">
        <v>78</v>
      </c>
      <c r="U22" s="37"/>
      <c r="V22" s="38" t="s">
        <v>185</v>
      </c>
    </row>
    <row r="23" spans="1:22" ht="54" customHeight="1" x14ac:dyDescent="0.25">
      <c r="A23" s="24">
        <v>90</v>
      </c>
      <c r="B23" s="25">
        <v>42</v>
      </c>
      <c r="C23" s="26" t="s">
        <v>22</v>
      </c>
      <c r="D23" s="29" t="s">
        <v>15</v>
      </c>
      <c r="E23" s="30" t="s">
        <v>23</v>
      </c>
      <c r="F23" s="29" t="s">
        <v>24</v>
      </c>
      <c r="G23" s="31" t="s">
        <v>124</v>
      </c>
      <c r="H23" s="29">
        <v>21</v>
      </c>
      <c r="I23" s="29">
        <v>22</v>
      </c>
      <c r="J23" s="32">
        <f t="shared" si="0"/>
        <v>21.5</v>
      </c>
      <c r="K23" s="33">
        <v>449333</v>
      </c>
      <c r="L23" s="34">
        <f t="shared" si="1"/>
        <v>0.41023695121435549</v>
      </c>
      <c r="M23" s="33">
        <v>184333</v>
      </c>
      <c r="N23" s="33">
        <v>265000</v>
      </c>
      <c r="O23" s="35">
        <f t="shared" si="2"/>
        <v>0.58976304878564445</v>
      </c>
      <c r="P23" s="35" t="str">
        <f t="shared" si="3"/>
        <v>ok</v>
      </c>
      <c r="Q23" s="33">
        <v>265000</v>
      </c>
      <c r="R23" s="33">
        <v>265000</v>
      </c>
      <c r="S23" s="33"/>
      <c r="T23" s="36" t="s">
        <v>78</v>
      </c>
      <c r="U23" s="37"/>
      <c r="V23" s="38" t="s">
        <v>185</v>
      </c>
    </row>
    <row r="24" spans="1:22" ht="54" customHeight="1" x14ac:dyDescent="0.25">
      <c r="A24" s="24">
        <v>91</v>
      </c>
      <c r="B24" s="25">
        <v>73</v>
      </c>
      <c r="C24" s="26" t="s">
        <v>141</v>
      </c>
      <c r="D24" s="29" t="s">
        <v>15</v>
      </c>
      <c r="E24" s="30" t="s">
        <v>142</v>
      </c>
      <c r="F24" s="29" t="s">
        <v>143</v>
      </c>
      <c r="G24" s="31" t="s">
        <v>144</v>
      </c>
      <c r="H24" s="29">
        <v>21</v>
      </c>
      <c r="I24" s="29">
        <v>22</v>
      </c>
      <c r="J24" s="32">
        <f t="shared" si="0"/>
        <v>21.5</v>
      </c>
      <c r="K24" s="33">
        <v>274909</v>
      </c>
      <c r="L24" s="34">
        <f t="shared" si="1"/>
        <v>0.40998657737651367</v>
      </c>
      <c r="M24" s="33">
        <v>112709</v>
      </c>
      <c r="N24" s="33">
        <v>162200</v>
      </c>
      <c r="O24" s="35">
        <f t="shared" si="2"/>
        <v>0.59001342262348633</v>
      </c>
      <c r="P24" s="35" t="str">
        <f t="shared" si="3"/>
        <v>ok</v>
      </c>
      <c r="Q24" s="33">
        <v>162200</v>
      </c>
      <c r="R24" s="33"/>
      <c r="S24" s="33">
        <v>162200</v>
      </c>
      <c r="T24" s="36" t="s">
        <v>78</v>
      </c>
      <c r="U24" s="37"/>
      <c r="V24" s="38" t="s">
        <v>185</v>
      </c>
    </row>
    <row r="25" spans="1:22" ht="54" customHeight="1" x14ac:dyDescent="0.25">
      <c r="A25" s="24">
        <v>92</v>
      </c>
      <c r="B25" s="25">
        <v>83</v>
      </c>
      <c r="C25" s="26" t="s">
        <v>29</v>
      </c>
      <c r="D25" s="29" t="s">
        <v>15</v>
      </c>
      <c r="E25" s="30" t="s">
        <v>30</v>
      </c>
      <c r="F25" s="29" t="s">
        <v>31</v>
      </c>
      <c r="G25" s="31" t="s">
        <v>183</v>
      </c>
      <c r="H25" s="29">
        <v>22</v>
      </c>
      <c r="I25" s="29">
        <v>20</v>
      </c>
      <c r="J25" s="32">
        <f t="shared" si="0"/>
        <v>21</v>
      </c>
      <c r="K25" s="33">
        <v>3475610</v>
      </c>
      <c r="L25" s="34">
        <f t="shared" si="1"/>
        <v>0.88491228877808503</v>
      </c>
      <c r="M25" s="33">
        <v>3075610</v>
      </c>
      <c r="N25" s="33">
        <v>400000</v>
      </c>
      <c r="O25" s="35">
        <f t="shared" si="2"/>
        <v>0.115087711221915</v>
      </c>
      <c r="P25" s="35" t="str">
        <f t="shared" si="3"/>
        <v>ok</v>
      </c>
      <c r="Q25" s="33">
        <v>400000</v>
      </c>
      <c r="R25" s="33">
        <v>400000</v>
      </c>
      <c r="S25" s="33"/>
      <c r="T25" s="36" t="s">
        <v>78</v>
      </c>
      <c r="U25" s="37"/>
      <c r="V25" s="38" t="s">
        <v>185</v>
      </c>
    </row>
    <row r="26" spans="1:22" ht="54" customHeight="1" x14ac:dyDescent="0.25">
      <c r="A26" s="24">
        <v>93</v>
      </c>
      <c r="B26" s="25">
        <v>2</v>
      </c>
      <c r="C26" s="26" t="s">
        <v>91</v>
      </c>
      <c r="D26" s="29" t="s">
        <v>15</v>
      </c>
      <c r="E26" s="30" t="s">
        <v>92</v>
      </c>
      <c r="F26" s="29" t="s">
        <v>93</v>
      </c>
      <c r="G26" s="31" t="s">
        <v>94</v>
      </c>
      <c r="H26" s="29">
        <v>21</v>
      </c>
      <c r="I26" s="29">
        <v>21</v>
      </c>
      <c r="J26" s="32">
        <f t="shared" si="0"/>
        <v>21</v>
      </c>
      <c r="K26" s="33">
        <v>1414453</v>
      </c>
      <c r="L26" s="34">
        <f t="shared" si="1"/>
        <v>0.71720516694439473</v>
      </c>
      <c r="M26" s="33">
        <v>1014453</v>
      </c>
      <c r="N26" s="33">
        <v>400000</v>
      </c>
      <c r="O26" s="35">
        <f t="shared" si="2"/>
        <v>0.28279483305560527</v>
      </c>
      <c r="P26" s="35" t="str">
        <f t="shared" si="3"/>
        <v>ok</v>
      </c>
      <c r="Q26" s="33">
        <v>400000</v>
      </c>
      <c r="R26" s="33">
        <v>400000</v>
      </c>
      <c r="S26" s="33"/>
      <c r="T26" s="36" t="s">
        <v>78</v>
      </c>
      <c r="U26" s="37"/>
      <c r="V26" s="38" t="s">
        <v>185</v>
      </c>
    </row>
    <row r="27" spans="1:22" ht="54" customHeight="1" x14ac:dyDescent="0.25">
      <c r="A27" s="24">
        <v>94</v>
      </c>
      <c r="B27" s="25">
        <v>87</v>
      </c>
      <c r="C27" s="26" t="s">
        <v>175</v>
      </c>
      <c r="D27" s="29" t="s">
        <v>15</v>
      </c>
      <c r="E27" s="30" t="s">
        <v>177</v>
      </c>
      <c r="F27" s="29" t="s">
        <v>178</v>
      </c>
      <c r="G27" s="31" t="s">
        <v>176</v>
      </c>
      <c r="H27" s="29">
        <v>21</v>
      </c>
      <c r="I27" s="29">
        <v>21</v>
      </c>
      <c r="J27" s="32">
        <f t="shared" si="0"/>
        <v>21</v>
      </c>
      <c r="K27" s="33">
        <v>914387</v>
      </c>
      <c r="L27" s="34">
        <f t="shared" si="1"/>
        <v>0.56309527585147212</v>
      </c>
      <c r="M27" s="33">
        <v>514887</v>
      </c>
      <c r="N27" s="33">
        <v>399500</v>
      </c>
      <c r="O27" s="35">
        <f t="shared" si="2"/>
        <v>0.43690472414852793</v>
      </c>
      <c r="P27" s="35" t="str">
        <f t="shared" si="3"/>
        <v>ok</v>
      </c>
      <c r="Q27" s="33">
        <v>399500</v>
      </c>
      <c r="R27" s="33">
        <v>399500</v>
      </c>
      <c r="S27" s="33"/>
      <c r="T27" s="36" t="s">
        <v>78</v>
      </c>
      <c r="U27" s="37"/>
      <c r="V27" s="38" t="s">
        <v>185</v>
      </c>
    </row>
    <row r="28" spans="1:22" ht="54" customHeight="1" x14ac:dyDescent="0.25">
      <c r="A28" s="24">
        <v>95</v>
      </c>
      <c r="B28" s="25">
        <v>31</v>
      </c>
      <c r="C28" s="26" t="s">
        <v>54</v>
      </c>
      <c r="D28" s="29" t="s">
        <v>15</v>
      </c>
      <c r="E28" s="30" t="s">
        <v>55</v>
      </c>
      <c r="F28" s="29" t="s">
        <v>56</v>
      </c>
      <c r="G28" s="31" t="s">
        <v>117</v>
      </c>
      <c r="H28" s="29">
        <v>21</v>
      </c>
      <c r="I28" s="29">
        <v>21</v>
      </c>
      <c r="J28" s="32">
        <f t="shared" si="0"/>
        <v>21</v>
      </c>
      <c r="K28" s="33">
        <v>500000</v>
      </c>
      <c r="L28" s="34">
        <f t="shared" si="1"/>
        <v>0.5</v>
      </c>
      <c r="M28" s="33">
        <v>250000</v>
      </c>
      <c r="N28" s="33">
        <v>250000</v>
      </c>
      <c r="O28" s="35">
        <f t="shared" si="2"/>
        <v>0.5</v>
      </c>
      <c r="P28" s="35" t="str">
        <f t="shared" si="3"/>
        <v>ok</v>
      </c>
      <c r="Q28" s="33">
        <v>250000</v>
      </c>
      <c r="R28" s="33"/>
      <c r="S28" s="33">
        <v>250000</v>
      </c>
      <c r="T28" s="36" t="s">
        <v>78</v>
      </c>
      <c r="U28" s="37"/>
      <c r="V28" s="38" t="s">
        <v>185</v>
      </c>
    </row>
    <row r="29" spans="1:22" ht="54" customHeight="1" x14ac:dyDescent="0.25">
      <c r="A29" s="24">
        <v>96</v>
      </c>
      <c r="B29" s="25">
        <v>118</v>
      </c>
      <c r="C29" s="26" t="s">
        <v>165</v>
      </c>
      <c r="D29" s="29" t="s">
        <v>15</v>
      </c>
      <c r="E29" s="30" t="s">
        <v>166</v>
      </c>
      <c r="F29" s="29" t="s">
        <v>167</v>
      </c>
      <c r="G29" s="31" t="s">
        <v>168</v>
      </c>
      <c r="H29" s="29">
        <v>21</v>
      </c>
      <c r="I29" s="29">
        <v>21</v>
      </c>
      <c r="J29" s="32">
        <f t="shared" si="0"/>
        <v>21</v>
      </c>
      <c r="K29" s="33">
        <v>657720</v>
      </c>
      <c r="L29" s="34">
        <f t="shared" si="1"/>
        <v>0.41114760080277324</v>
      </c>
      <c r="M29" s="33">
        <v>270420</v>
      </c>
      <c r="N29" s="33">
        <v>387300</v>
      </c>
      <c r="O29" s="35">
        <f t="shared" si="2"/>
        <v>0.58885239919722676</v>
      </c>
      <c r="P29" s="35"/>
      <c r="Q29" s="33">
        <v>387300</v>
      </c>
      <c r="R29" s="33">
        <v>387300</v>
      </c>
      <c r="S29" s="33"/>
      <c r="T29" s="36" t="s">
        <v>78</v>
      </c>
      <c r="U29" s="37"/>
      <c r="V29" s="38" t="s">
        <v>185</v>
      </c>
    </row>
    <row r="30" spans="1:22" ht="54" customHeight="1" x14ac:dyDescent="0.25">
      <c r="A30" s="24">
        <v>97</v>
      </c>
      <c r="B30" s="25">
        <v>96</v>
      </c>
      <c r="C30" s="26" t="s">
        <v>36</v>
      </c>
      <c r="D30" s="29" t="s">
        <v>15</v>
      </c>
      <c r="E30" s="30" t="s">
        <v>37</v>
      </c>
      <c r="F30" s="29" t="s">
        <v>38</v>
      </c>
      <c r="G30" s="31" t="s">
        <v>150</v>
      </c>
      <c r="H30" s="29">
        <v>22</v>
      </c>
      <c r="I30" s="29">
        <v>20</v>
      </c>
      <c r="J30" s="32">
        <f t="shared" ref="J30:J43" si="4">(H30+I30)/2</f>
        <v>21</v>
      </c>
      <c r="K30" s="33">
        <v>294000</v>
      </c>
      <c r="L30" s="34">
        <f t="shared" ref="L30:L43" si="5">M30/K30</f>
        <v>0.40476190476190477</v>
      </c>
      <c r="M30" s="33">
        <v>119000</v>
      </c>
      <c r="N30" s="33">
        <v>175000</v>
      </c>
      <c r="O30" s="35">
        <f t="shared" ref="O30:O43" si="6">N30/K30</f>
        <v>0.59523809523809523</v>
      </c>
      <c r="P30" s="35" t="str">
        <f>IF(O30&gt;60%,"chyba","ok")</f>
        <v>ok</v>
      </c>
      <c r="Q30" s="33">
        <v>175000</v>
      </c>
      <c r="R30" s="33">
        <v>175000</v>
      </c>
      <c r="S30" s="33"/>
      <c r="T30" s="36" t="s">
        <v>78</v>
      </c>
      <c r="U30" s="37"/>
      <c r="V30" s="38" t="s">
        <v>185</v>
      </c>
    </row>
    <row r="31" spans="1:22" ht="54" customHeight="1" x14ac:dyDescent="0.25">
      <c r="A31" s="24">
        <v>98</v>
      </c>
      <c r="B31" s="25">
        <v>111</v>
      </c>
      <c r="C31" s="26" t="s">
        <v>160</v>
      </c>
      <c r="D31" s="29" t="s">
        <v>15</v>
      </c>
      <c r="E31" s="30" t="s">
        <v>161</v>
      </c>
      <c r="F31" s="29" t="s">
        <v>162</v>
      </c>
      <c r="G31" s="31" t="s">
        <v>163</v>
      </c>
      <c r="H31" s="29">
        <v>21</v>
      </c>
      <c r="I31" s="29">
        <v>21</v>
      </c>
      <c r="J31" s="32">
        <f t="shared" si="4"/>
        <v>21</v>
      </c>
      <c r="K31" s="33">
        <v>666900</v>
      </c>
      <c r="L31" s="34">
        <f t="shared" si="5"/>
        <v>0.40020992652571602</v>
      </c>
      <c r="M31" s="33">
        <v>266900</v>
      </c>
      <c r="N31" s="33">
        <v>400000</v>
      </c>
      <c r="O31" s="35">
        <f t="shared" si="6"/>
        <v>0.59979007347428404</v>
      </c>
      <c r="P31" s="35"/>
      <c r="Q31" s="33">
        <v>400000</v>
      </c>
      <c r="R31" s="33">
        <v>400000</v>
      </c>
      <c r="S31" s="33"/>
      <c r="T31" s="36" t="s">
        <v>78</v>
      </c>
      <c r="U31" s="37"/>
      <c r="V31" s="38" t="s">
        <v>185</v>
      </c>
    </row>
    <row r="32" spans="1:22" ht="54" customHeight="1" x14ac:dyDescent="0.25">
      <c r="A32" s="24">
        <v>99</v>
      </c>
      <c r="B32" s="25">
        <v>99</v>
      </c>
      <c r="C32" s="26" t="s">
        <v>155</v>
      </c>
      <c r="D32" s="29" t="s">
        <v>15</v>
      </c>
      <c r="E32" s="30" t="s">
        <v>156</v>
      </c>
      <c r="F32" s="29" t="s">
        <v>157</v>
      </c>
      <c r="G32" s="31" t="s">
        <v>158</v>
      </c>
      <c r="H32" s="29">
        <v>21</v>
      </c>
      <c r="I32" s="29">
        <v>21</v>
      </c>
      <c r="J32" s="32">
        <f t="shared" si="4"/>
        <v>21</v>
      </c>
      <c r="K32" s="33">
        <v>290000</v>
      </c>
      <c r="L32" s="34">
        <f t="shared" si="5"/>
        <v>0.4</v>
      </c>
      <c r="M32" s="33">
        <v>116000</v>
      </c>
      <c r="N32" s="33">
        <v>174000</v>
      </c>
      <c r="O32" s="35">
        <f t="shared" si="6"/>
        <v>0.6</v>
      </c>
      <c r="P32" s="35"/>
      <c r="Q32" s="33">
        <v>174000</v>
      </c>
      <c r="R32" s="33">
        <v>174000</v>
      </c>
      <c r="S32" s="33"/>
      <c r="T32" s="36" t="s">
        <v>78</v>
      </c>
      <c r="U32" s="37"/>
      <c r="V32" s="38" t="s">
        <v>185</v>
      </c>
    </row>
    <row r="33" spans="1:22" ht="54" customHeight="1" x14ac:dyDescent="0.25">
      <c r="A33" s="24">
        <v>100</v>
      </c>
      <c r="B33" s="25">
        <v>4</v>
      </c>
      <c r="C33" s="26" t="s">
        <v>26</v>
      </c>
      <c r="D33" s="29" t="s">
        <v>15</v>
      </c>
      <c r="E33" s="30" t="s">
        <v>27</v>
      </c>
      <c r="F33" s="29" t="s">
        <v>28</v>
      </c>
      <c r="G33" s="31" t="s">
        <v>95</v>
      </c>
      <c r="H33" s="29">
        <v>20</v>
      </c>
      <c r="I33" s="29">
        <v>21</v>
      </c>
      <c r="J33" s="32">
        <f t="shared" si="4"/>
        <v>20.5</v>
      </c>
      <c r="K33" s="33">
        <v>871200</v>
      </c>
      <c r="L33" s="34">
        <f t="shared" si="5"/>
        <v>0.54086317722681354</v>
      </c>
      <c r="M33" s="33">
        <v>471200</v>
      </c>
      <c r="N33" s="33">
        <v>400000</v>
      </c>
      <c r="O33" s="35">
        <f t="shared" si="6"/>
        <v>0.4591368227731864</v>
      </c>
      <c r="P33" s="35" t="str">
        <f>IF(O33&gt;60%,"chyba","ok")</f>
        <v>ok</v>
      </c>
      <c r="Q33" s="33">
        <v>400000</v>
      </c>
      <c r="R33" s="33">
        <v>400000</v>
      </c>
      <c r="S33" s="33"/>
      <c r="T33" s="36" t="s">
        <v>78</v>
      </c>
      <c r="U33" s="37"/>
      <c r="V33" s="38" t="s">
        <v>185</v>
      </c>
    </row>
    <row r="34" spans="1:22" ht="54" customHeight="1" x14ac:dyDescent="0.25">
      <c r="A34" s="24">
        <v>101</v>
      </c>
      <c r="B34" s="25">
        <v>98</v>
      </c>
      <c r="C34" s="26" t="s">
        <v>151</v>
      </c>
      <c r="D34" s="29" t="s">
        <v>15</v>
      </c>
      <c r="E34" s="30" t="s">
        <v>152</v>
      </c>
      <c r="F34" s="29" t="s">
        <v>153</v>
      </c>
      <c r="G34" s="31" t="s">
        <v>154</v>
      </c>
      <c r="H34" s="29">
        <v>20</v>
      </c>
      <c r="I34" s="29">
        <v>21</v>
      </c>
      <c r="J34" s="32">
        <f t="shared" si="4"/>
        <v>20.5</v>
      </c>
      <c r="K34" s="33">
        <v>600000</v>
      </c>
      <c r="L34" s="34">
        <f t="shared" si="5"/>
        <v>0.4</v>
      </c>
      <c r="M34" s="33">
        <v>240000</v>
      </c>
      <c r="N34" s="33">
        <v>360000</v>
      </c>
      <c r="O34" s="35">
        <f t="shared" si="6"/>
        <v>0.6</v>
      </c>
      <c r="P34" s="35"/>
      <c r="Q34" s="33">
        <v>360000</v>
      </c>
      <c r="R34" s="33">
        <v>360000</v>
      </c>
      <c r="S34" s="33"/>
      <c r="T34" s="36" t="s">
        <v>78</v>
      </c>
      <c r="U34" s="37"/>
      <c r="V34" s="38" t="s">
        <v>185</v>
      </c>
    </row>
    <row r="35" spans="1:22" ht="54" customHeight="1" x14ac:dyDescent="0.25">
      <c r="A35" s="24">
        <v>102</v>
      </c>
      <c r="B35" s="25">
        <v>6</v>
      </c>
      <c r="C35" s="26" t="s">
        <v>57</v>
      </c>
      <c r="D35" s="29" t="s">
        <v>15</v>
      </c>
      <c r="E35" s="30" t="s">
        <v>58</v>
      </c>
      <c r="F35" s="29" t="s">
        <v>59</v>
      </c>
      <c r="G35" s="31" t="s">
        <v>181</v>
      </c>
      <c r="H35" s="29">
        <v>21</v>
      </c>
      <c r="I35" s="29">
        <v>19</v>
      </c>
      <c r="J35" s="32">
        <f t="shared" si="4"/>
        <v>20</v>
      </c>
      <c r="K35" s="33">
        <v>2502600</v>
      </c>
      <c r="L35" s="34">
        <f t="shared" si="5"/>
        <v>0.8401662271237913</v>
      </c>
      <c r="M35" s="33">
        <v>2102600</v>
      </c>
      <c r="N35" s="33">
        <v>400000</v>
      </c>
      <c r="O35" s="35">
        <f t="shared" si="6"/>
        <v>0.15983377287620873</v>
      </c>
      <c r="P35" s="35" t="str">
        <f>IF(O35&gt;60%,"chyba","ok")</f>
        <v>ok</v>
      </c>
      <c r="Q35" s="33">
        <v>400000</v>
      </c>
      <c r="R35" s="33">
        <v>400000</v>
      </c>
      <c r="S35" s="33"/>
      <c r="T35" s="36" t="s">
        <v>78</v>
      </c>
      <c r="U35" s="37"/>
      <c r="V35" s="38" t="s">
        <v>185</v>
      </c>
    </row>
    <row r="36" spans="1:22" ht="54" customHeight="1" x14ac:dyDescent="0.25">
      <c r="A36" s="24">
        <v>103</v>
      </c>
      <c r="B36" s="25">
        <v>7</v>
      </c>
      <c r="C36" s="26" t="s">
        <v>100</v>
      </c>
      <c r="D36" s="29" t="s">
        <v>15</v>
      </c>
      <c r="E36" s="30" t="s">
        <v>102</v>
      </c>
      <c r="F36" s="29" t="s">
        <v>101</v>
      </c>
      <c r="G36" s="31" t="s">
        <v>182</v>
      </c>
      <c r="H36" s="29">
        <v>21</v>
      </c>
      <c r="I36" s="29">
        <v>19</v>
      </c>
      <c r="J36" s="32">
        <f t="shared" si="4"/>
        <v>20</v>
      </c>
      <c r="K36" s="33">
        <v>1435800</v>
      </c>
      <c r="L36" s="34">
        <f t="shared" si="5"/>
        <v>0.72140966708455212</v>
      </c>
      <c r="M36" s="33">
        <v>1035800</v>
      </c>
      <c r="N36" s="33">
        <v>400000</v>
      </c>
      <c r="O36" s="35">
        <f t="shared" si="6"/>
        <v>0.27859033291544782</v>
      </c>
      <c r="P36" s="35" t="str">
        <f>IF(O36&gt;60%,"chyba","ok")</f>
        <v>ok</v>
      </c>
      <c r="Q36" s="33">
        <v>400000</v>
      </c>
      <c r="R36" s="33">
        <v>400000</v>
      </c>
      <c r="S36" s="33"/>
      <c r="T36" s="36" t="s">
        <v>78</v>
      </c>
      <c r="U36" s="37"/>
      <c r="V36" s="38" t="s">
        <v>185</v>
      </c>
    </row>
    <row r="37" spans="1:22" ht="54" customHeight="1" x14ac:dyDescent="0.25">
      <c r="A37" s="24">
        <v>104</v>
      </c>
      <c r="B37" s="25">
        <v>77</v>
      </c>
      <c r="C37" s="26" t="s">
        <v>42</v>
      </c>
      <c r="D37" s="29" t="s">
        <v>15</v>
      </c>
      <c r="E37" s="30" t="s">
        <v>43</v>
      </c>
      <c r="F37" s="29" t="s">
        <v>44</v>
      </c>
      <c r="G37" s="31" t="s">
        <v>145</v>
      </c>
      <c r="H37" s="29">
        <v>20</v>
      </c>
      <c r="I37" s="29">
        <v>20</v>
      </c>
      <c r="J37" s="32">
        <f t="shared" si="4"/>
        <v>20</v>
      </c>
      <c r="K37" s="33">
        <v>1051700</v>
      </c>
      <c r="L37" s="34">
        <f t="shared" si="5"/>
        <v>0.61966340211086812</v>
      </c>
      <c r="M37" s="33">
        <v>651700</v>
      </c>
      <c r="N37" s="33">
        <v>400000</v>
      </c>
      <c r="O37" s="35">
        <f t="shared" si="6"/>
        <v>0.38033659788913188</v>
      </c>
      <c r="P37" s="35" t="str">
        <f>IF(O37&gt;60%,"chyba","ok")</f>
        <v>ok</v>
      </c>
      <c r="Q37" s="33">
        <v>400000</v>
      </c>
      <c r="R37" s="33">
        <v>400000</v>
      </c>
      <c r="S37" s="33"/>
      <c r="T37" s="36" t="s">
        <v>78</v>
      </c>
      <c r="U37" s="37"/>
      <c r="V37" s="38" t="s">
        <v>185</v>
      </c>
    </row>
    <row r="38" spans="1:22" ht="54" customHeight="1" x14ac:dyDescent="0.25">
      <c r="A38" s="24">
        <v>105</v>
      </c>
      <c r="B38" s="25">
        <v>116</v>
      </c>
      <c r="C38" s="26" t="s">
        <v>51</v>
      </c>
      <c r="D38" s="29" t="s">
        <v>15</v>
      </c>
      <c r="E38" s="30" t="s">
        <v>52</v>
      </c>
      <c r="F38" s="29" t="s">
        <v>53</v>
      </c>
      <c r="G38" s="31" t="s">
        <v>164</v>
      </c>
      <c r="H38" s="29">
        <v>20</v>
      </c>
      <c r="I38" s="29">
        <v>20</v>
      </c>
      <c r="J38" s="32">
        <f t="shared" si="4"/>
        <v>20</v>
      </c>
      <c r="K38" s="33">
        <v>827921</v>
      </c>
      <c r="L38" s="34">
        <f t="shared" si="5"/>
        <v>0.51686211607146093</v>
      </c>
      <c r="M38" s="33">
        <v>427921</v>
      </c>
      <c r="N38" s="33">
        <v>400000</v>
      </c>
      <c r="O38" s="35">
        <f t="shared" si="6"/>
        <v>0.48313788392853907</v>
      </c>
      <c r="P38" s="35" t="str">
        <f>IF(O38&gt;60%,"chyba","ok")</f>
        <v>ok</v>
      </c>
      <c r="Q38" s="33">
        <v>400000</v>
      </c>
      <c r="R38" s="33">
        <v>400000</v>
      </c>
      <c r="S38" s="33"/>
      <c r="T38" s="36" t="s">
        <v>78</v>
      </c>
      <c r="U38" s="37"/>
      <c r="V38" s="38" t="s">
        <v>185</v>
      </c>
    </row>
    <row r="39" spans="1:22" ht="54" customHeight="1" x14ac:dyDescent="0.25">
      <c r="A39" s="24">
        <v>106</v>
      </c>
      <c r="B39" s="25">
        <v>15</v>
      </c>
      <c r="C39" s="26" t="s">
        <v>88</v>
      </c>
      <c r="D39" s="29" t="s">
        <v>15</v>
      </c>
      <c r="E39" s="30" t="s">
        <v>89</v>
      </c>
      <c r="F39" s="29" t="s">
        <v>90</v>
      </c>
      <c r="G39" s="31" t="s">
        <v>107</v>
      </c>
      <c r="H39" s="29">
        <v>20</v>
      </c>
      <c r="I39" s="29">
        <v>20</v>
      </c>
      <c r="J39" s="32">
        <f t="shared" si="4"/>
        <v>20</v>
      </c>
      <c r="K39" s="33">
        <v>420000</v>
      </c>
      <c r="L39" s="34">
        <f t="shared" si="5"/>
        <v>0.41190476190476188</v>
      </c>
      <c r="M39" s="33">
        <v>173000</v>
      </c>
      <c r="N39" s="33">
        <v>247000</v>
      </c>
      <c r="O39" s="35">
        <f t="shared" si="6"/>
        <v>0.58809523809523812</v>
      </c>
      <c r="P39" s="35">
        <v>400000</v>
      </c>
      <c r="Q39" s="33">
        <v>247000</v>
      </c>
      <c r="R39" s="33">
        <v>247000</v>
      </c>
      <c r="S39" s="33"/>
      <c r="T39" s="36" t="s">
        <v>78</v>
      </c>
      <c r="U39" s="37"/>
      <c r="V39" s="38" t="s">
        <v>185</v>
      </c>
    </row>
    <row r="40" spans="1:22" ht="54" customHeight="1" x14ac:dyDescent="0.25">
      <c r="A40" s="24">
        <v>107</v>
      </c>
      <c r="B40" s="25">
        <v>56</v>
      </c>
      <c r="C40" s="26" t="s">
        <v>45</v>
      </c>
      <c r="D40" s="29" t="s">
        <v>15</v>
      </c>
      <c r="E40" s="30" t="s">
        <v>46</v>
      </c>
      <c r="F40" s="29" t="s">
        <v>47</v>
      </c>
      <c r="G40" s="31" t="s">
        <v>134</v>
      </c>
      <c r="H40" s="29">
        <v>20</v>
      </c>
      <c r="I40" s="29">
        <v>20</v>
      </c>
      <c r="J40" s="32">
        <f t="shared" si="4"/>
        <v>20</v>
      </c>
      <c r="K40" s="33">
        <v>680000</v>
      </c>
      <c r="L40" s="34">
        <f t="shared" si="5"/>
        <v>0.41176470588235292</v>
      </c>
      <c r="M40" s="33">
        <v>280000</v>
      </c>
      <c r="N40" s="33">
        <v>400000</v>
      </c>
      <c r="O40" s="35">
        <f t="shared" si="6"/>
        <v>0.58823529411764708</v>
      </c>
      <c r="P40" s="35" t="str">
        <f>IF(O40&gt;60%,"chyba","ok")</f>
        <v>ok</v>
      </c>
      <c r="Q40" s="33">
        <v>400000</v>
      </c>
      <c r="R40" s="33">
        <v>400000</v>
      </c>
      <c r="S40" s="33"/>
      <c r="T40" s="36" t="s">
        <v>78</v>
      </c>
      <c r="U40" s="37"/>
      <c r="V40" s="38" t="s">
        <v>185</v>
      </c>
    </row>
    <row r="41" spans="1:22" ht="54" customHeight="1" x14ac:dyDescent="0.25">
      <c r="A41" s="24">
        <v>108</v>
      </c>
      <c r="B41" s="25">
        <v>40</v>
      </c>
      <c r="C41" s="26" t="s">
        <v>39</v>
      </c>
      <c r="D41" s="29" t="s">
        <v>15</v>
      </c>
      <c r="E41" s="30" t="s">
        <v>40</v>
      </c>
      <c r="F41" s="29" t="s">
        <v>41</v>
      </c>
      <c r="G41" s="31" t="s">
        <v>119</v>
      </c>
      <c r="H41" s="29">
        <v>20</v>
      </c>
      <c r="I41" s="29">
        <v>20</v>
      </c>
      <c r="J41" s="32">
        <f t="shared" si="4"/>
        <v>20</v>
      </c>
      <c r="K41" s="33">
        <v>270809</v>
      </c>
      <c r="L41" s="34">
        <f t="shared" si="5"/>
        <v>0.4106547419029648</v>
      </c>
      <c r="M41" s="33">
        <v>111209</v>
      </c>
      <c r="N41" s="33">
        <v>159600</v>
      </c>
      <c r="O41" s="35">
        <f t="shared" si="6"/>
        <v>0.5893452580970352</v>
      </c>
      <c r="P41" s="35" t="str">
        <f>IF(O41&gt;60%,"chyba","ok")</f>
        <v>ok</v>
      </c>
      <c r="Q41" s="33">
        <v>159600</v>
      </c>
      <c r="R41" s="33">
        <v>159600</v>
      </c>
      <c r="S41" s="33"/>
      <c r="T41" s="36" t="s">
        <v>78</v>
      </c>
      <c r="U41" s="37"/>
      <c r="V41" s="38" t="s">
        <v>185</v>
      </c>
    </row>
    <row r="42" spans="1:22" ht="54" customHeight="1" x14ac:dyDescent="0.25">
      <c r="A42" s="24">
        <v>109</v>
      </c>
      <c r="B42" s="25">
        <v>5</v>
      </c>
      <c r="C42" s="26" t="s">
        <v>96</v>
      </c>
      <c r="D42" s="29" t="s">
        <v>15</v>
      </c>
      <c r="E42" s="30" t="s">
        <v>98</v>
      </c>
      <c r="F42" s="29" t="s">
        <v>97</v>
      </c>
      <c r="G42" s="31" t="s">
        <v>99</v>
      </c>
      <c r="H42" s="29">
        <v>20</v>
      </c>
      <c r="I42" s="29">
        <v>20</v>
      </c>
      <c r="J42" s="32">
        <f t="shared" si="4"/>
        <v>20</v>
      </c>
      <c r="K42" s="33">
        <v>622913</v>
      </c>
      <c r="L42" s="34">
        <f t="shared" si="5"/>
        <v>0.40007673623764473</v>
      </c>
      <c r="M42" s="33">
        <v>249213</v>
      </c>
      <c r="N42" s="33">
        <v>373700</v>
      </c>
      <c r="O42" s="35">
        <f t="shared" si="6"/>
        <v>0.59992326376235527</v>
      </c>
      <c r="P42" s="35" t="str">
        <f>IF(O42&gt;60%,"chyba","ok")</f>
        <v>ok</v>
      </c>
      <c r="Q42" s="33">
        <v>373700</v>
      </c>
      <c r="R42" s="33">
        <v>373700</v>
      </c>
      <c r="S42" s="33"/>
      <c r="T42" s="36" t="s">
        <v>78</v>
      </c>
      <c r="U42" s="37"/>
      <c r="V42" s="38" t="s">
        <v>185</v>
      </c>
    </row>
    <row r="43" spans="1:22" ht="54" customHeight="1" x14ac:dyDescent="0.25">
      <c r="A43" s="24">
        <v>110</v>
      </c>
      <c r="B43" s="25">
        <v>132</v>
      </c>
      <c r="C43" s="26" t="s">
        <v>79</v>
      </c>
      <c r="D43" s="29" t="s">
        <v>15</v>
      </c>
      <c r="E43" s="30" t="s">
        <v>80</v>
      </c>
      <c r="F43" s="29" t="s">
        <v>81</v>
      </c>
      <c r="G43" s="31" t="s">
        <v>169</v>
      </c>
      <c r="H43" s="29">
        <v>20</v>
      </c>
      <c r="I43" s="29">
        <v>17</v>
      </c>
      <c r="J43" s="32">
        <f t="shared" si="4"/>
        <v>18.5</v>
      </c>
      <c r="K43" s="33">
        <v>380000</v>
      </c>
      <c r="L43" s="34">
        <f t="shared" si="5"/>
        <v>0.4</v>
      </c>
      <c r="M43" s="33">
        <v>152000</v>
      </c>
      <c r="N43" s="33">
        <v>228000</v>
      </c>
      <c r="O43" s="35">
        <f t="shared" si="6"/>
        <v>0.6</v>
      </c>
      <c r="P43" s="35" t="str">
        <f>IF(O43&gt;60%,"chyba","ok")</f>
        <v>ok</v>
      </c>
      <c r="Q43" s="33">
        <v>228000</v>
      </c>
      <c r="R43" s="33">
        <v>228000</v>
      </c>
      <c r="S43" s="33"/>
      <c r="T43" s="36" t="s">
        <v>78</v>
      </c>
      <c r="U43" s="37"/>
      <c r="V43" s="38" t="s">
        <v>185</v>
      </c>
    </row>
    <row r="44" spans="1:22" ht="35.1" customHeight="1" x14ac:dyDescent="0.25">
      <c r="A44" s="10"/>
      <c r="B44" s="10"/>
      <c r="C44" s="10"/>
      <c r="D44" s="10"/>
      <c r="E44" s="10"/>
      <c r="F44" s="10"/>
      <c r="G44" s="9" t="s">
        <v>32</v>
      </c>
      <c r="H44" s="11"/>
      <c r="I44" s="12"/>
      <c r="J44" s="12"/>
      <c r="K44" s="18">
        <f>SUM(K4:K43)</f>
        <v>32697367.440000001</v>
      </c>
      <c r="L44" s="13"/>
      <c r="M44" s="16">
        <f>SUM(M4:M43)</f>
        <v>19176767.440000001</v>
      </c>
      <c r="N44" s="14">
        <f>SUM(N4:N43)</f>
        <v>13520600</v>
      </c>
      <c r="O44" s="13"/>
      <c r="P44" s="15"/>
      <c r="Q44" s="14">
        <f>SUM(Q4:Q43)</f>
        <v>13520600</v>
      </c>
      <c r="R44" s="14">
        <f>SUM(R4:R43)</f>
        <v>13108400</v>
      </c>
      <c r="S44" s="14">
        <f>SUM(S4:S43)</f>
        <v>412200</v>
      </c>
      <c r="T44" s="19"/>
      <c r="U44" s="20"/>
      <c r="V44" s="20"/>
    </row>
  </sheetData>
  <sortState ref="A4:W113">
    <sortCondition descending="1" ref="J4:J113"/>
    <sortCondition descending="1" ref="L4:L113"/>
    <sortCondition ref="U4:U113"/>
  </sortState>
  <pageMargins left="0.70866141732283472" right="0.70866141732283472" top="0.78740157480314965" bottom="0.78740157480314965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2020-01-30T09:13:19Z</cp:lastPrinted>
  <dcterms:created xsi:type="dcterms:W3CDTF">2015-05-12T05:59:26Z</dcterms:created>
  <dcterms:modified xsi:type="dcterms:W3CDTF">2020-02-03T12:36:21Z</dcterms:modified>
</cp:coreProperties>
</file>