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\ku\15_SOC\_dotace_MSK\_OU_Dotace MSK\_CH\DOTACE 2020\PZS 2020\"/>
    </mc:Choice>
  </mc:AlternateContent>
  <bookViews>
    <workbookView xWindow="0" yWindow="0" windowWidth="25455" windowHeight="11325" firstSheet="1" activeTab="1"/>
  </bookViews>
  <sheets>
    <sheet name="PZS 20 - celkem seřazeno" sheetId="3" r:id="rId1"/>
    <sheet name="PZS 2020_Př. č.2_Náhradníci" sheetId="5" r:id="rId2"/>
  </sheets>
  <definedNames>
    <definedName name="_xlnm._FilterDatabase" localSheetId="0" hidden="1">'PZS 20 - celkem seřazeno'!$A$2:$O$67</definedName>
    <definedName name="_xlnm._FilterDatabase" localSheetId="1" hidden="1">'PZS 2020_Př. č.2_Náhradníci'!$B$2:$M$9</definedName>
    <definedName name="_xlnm.Print_Titles" localSheetId="0">'PZS 20 - celkem seřazeno'!$2:$2</definedName>
    <definedName name="_xlnm.Print_Titles" localSheetId="1">'PZS 2020_Př. č.2_Náhradníci'!$2:$2</definedName>
    <definedName name="_xlnm.Print_Area" localSheetId="0">'PZS 20 - celkem seřazeno'!$A$1:$O$92</definedName>
    <definedName name="_xlnm.Print_Area" localSheetId="1">'PZS 2020_Př. č.2_Náhradníci'!$A$1:$M$10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5" l="1"/>
  <c r="H8" i="5"/>
  <c r="H7" i="5"/>
  <c r="H6" i="5"/>
  <c r="H5" i="5"/>
  <c r="H4" i="5"/>
  <c r="H3" i="5"/>
  <c r="H48" i="3" l="1"/>
  <c r="H68" i="3"/>
  <c r="H49" i="3"/>
  <c r="M67" i="3"/>
  <c r="M66" i="3"/>
  <c r="M65" i="3"/>
  <c r="M64" i="3"/>
  <c r="M63" i="3"/>
  <c r="M62" i="3"/>
  <c r="M61" i="3"/>
  <c r="M60" i="3"/>
  <c r="M59" i="3"/>
  <c r="M58" i="3"/>
  <c r="M57" i="3"/>
  <c r="M56" i="3"/>
  <c r="M54" i="3"/>
  <c r="M53" i="3"/>
  <c r="M52" i="3"/>
  <c r="M51" i="3"/>
  <c r="M50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M3" i="3"/>
  <c r="H92" i="3" l="1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67" i="3"/>
  <c r="G66" i="3"/>
  <c r="G65" i="3"/>
  <c r="G64" i="3"/>
  <c r="G63" i="3"/>
  <c r="G62" i="3"/>
  <c r="G61" i="3"/>
  <c r="G60" i="3"/>
  <c r="G59" i="3"/>
  <c r="G58" i="3"/>
  <c r="G56" i="3"/>
  <c r="G54" i="3"/>
  <c r="G53" i="3"/>
  <c r="G52" i="3"/>
  <c r="G45" i="3"/>
  <c r="G44" i="3"/>
  <c r="G43" i="3"/>
  <c r="G51" i="3"/>
  <c r="G50" i="3"/>
  <c r="G42" i="3"/>
  <c r="G41" i="3"/>
  <c r="G57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</calcChain>
</file>

<file path=xl/sharedStrings.xml><?xml version="1.0" encoding="utf-8"?>
<sst xmlns="http://schemas.openxmlformats.org/spreadsheetml/2006/main" count="826" uniqueCount="401">
  <si>
    <t>Č.   žádosti</t>
  </si>
  <si>
    <t>Název žadatele</t>
  </si>
  <si>
    <t>IČ</t>
  </si>
  <si>
    <t>Právní forma žadatele</t>
  </si>
  <si>
    <t>Název projektu</t>
  </si>
  <si>
    <t>Celkové uznatelné náklady projektu     (v Kč)</t>
  </si>
  <si>
    <t>% spoluúčast dotace na CUN</t>
  </si>
  <si>
    <t xml:space="preserve">Požadovaná dotace v Kč </t>
  </si>
  <si>
    <t>Druh dotace</t>
  </si>
  <si>
    <t>Doba realizace projektu</t>
  </si>
  <si>
    <t>Počet bodů</t>
  </si>
  <si>
    <t>Účel dotace</t>
  </si>
  <si>
    <t>23/20</t>
  </si>
  <si>
    <t>Společnost senior, z.s.</t>
  </si>
  <si>
    <t>26595982</t>
  </si>
  <si>
    <t>spolek</t>
  </si>
  <si>
    <t>XXII. ročník časopisu SeniorTip</t>
  </si>
  <si>
    <t>neinvestiční</t>
  </si>
  <si>
    <t>1. 1. 2020 - 31. 12. 2020</t>
  </si>
  <si>
    <t>distribuce, poštovné, výroba časopisu dohody mimo PP</t>
  </si>
  <si>
    <t>05/20</t>
  </si>
  <si>
    <t>Město Hlučín</t>
  </si>
  <si>
    <t>00300063</t>
  </si>
  <si>
    <t>obec</t>
  </si>
  <si>
    <t>Podpora aktivit pro seniory v Hlučíně</t>
  </si>
  <si>
    <t>Den senior legionáře, přednášky, univerzita třetího věku, zájezdy, kulturní akce a představení, dohody mimo PP</t>
  </si>
  <si>
    <t>08/20</t>
  </si>
  <si>
    <t>obec Janovice</t>
  </si>
  <si>
    <t>00493619</t>
  </si>
  <si>
    <t>Senioři jsou IN III.</t>
  </si>
  <si>
    <t>lspotřební materiál, ektorné, pronájem prostor, dopravné, hudební produkce, vstupné</t>
  </si>
  <si>
    <t>10/20</t>
  </si>
  <si>
    <t>obec Nýdek</t>
  </si>
  <si>
    <t>00492868</t>
  </si>
  <si>
    <t>Nýdecká univerzita třetího věku III</t>
  </si>
  <si>
    <t>spotřební materiál, přednášky, přepravné, tisky materiálů, dohody mimo PP, jízdné a vstupné</t>
  </si>
  <si>
    <t>15/20</t>
  </si>
  <si>
    <t>Charita Třinec</t>
  </si>
  <si>
    <t>49591215</t>
  </si>
  <si>
    <t>církevní organizace</t>
  </si>
  <si>
    <t>Pomoc pro pečující s Charitou Třinec 2020</t>
  </si>
  <si>
    <t>spotřební materiál, elektrické lůžko s příslušenstvím, vozík, antidekibitní matrace s podložkami a příslušenstvím</t>
  </si>
  <si>
    <t>41/20</t>
  </si>
  <si>
    <t>Centrum pečovatelské služby Frýdek-Místek, p. o.,</t>
  </si>
  <si>
    <t>48772739</t>
  </si>
  <si>
    <t>příspěvková organizace</t>
  </si>
  <si>
    <t>Jak zajistit kvalitní péči seniorům</t>
  </si>
  <si>
    <t>spotřební materiál, výukové a informační brožury, dohody mimo PP</t>
  </si>
  <si>
    <t>46/20</t>
  </si>
  <si>
    <t>Středisko volného času Odry, příspěvková organizace</t>
  </si>
  <si>
    <t>05662567</t>
  </si>
  <si>
    <t>Oderská akademie třetího věku</t>
  </si>
  <si>
    <t>nájemné, přednášky, besedy, propagace, dohody mimo PP</t>
  </si>
  <si>
    <t>54/20</t>
  </si>
  <si>
    <t>spolek přátel Albrechtic</t>
  </si>
  <si>
    <t>04012275</t>
  </si>
  <si>
    <t>Aktivní a spokojený podzim života v Albrechticích</t>
  </si>
  <si>
    <t>podložky na cvičení, pronájem prostor, vzdělávací služby, dohody mimo PP</t>
  </si>
  <si>
    <t>02/20</t>
  </si>
  <si>
    <t>Statutární město Ostrava, městský obvod Ostrava - Jih</t>
  </si>
  <si>
    <t>00845451</t>
  </si>
  <si>
    <t>Poznávací zájezdy pro seniory</t>
  </si>
  <si>
    <t>přepravné, vstupné</t>
  </si>
  <si>
    <t>06/20</t>
  </si>
  <si>
    <t>Mezigenerační setkávání s Charitou Třinec 2020</t>
  </si>
  <si>
    <t>spotřební materiál, pronájem areálu, prostor a kočáru, hudební a kulturní program, zajištění kreativního tvoření, zajištění techniky a ozvučení, dohody mimo PP</t>
  </si>
  <si>
    <t>51/20</t>
  </si>
  <si>
    <t>Aktivní senioři Bruntálu, z.s.</t>
  </si>
  <si>
    <t>04986652</t>
  </si>
  <si>
    <t>Vlastní aktivitou proti stárnutí</t>
  </si>
  <si>
    <t>pronájem a přeprava matriálu, přepravné, bowling, pronájem sálu, dohody mimo PP, vstupné, zajištění U3V</t>
  </si>
  <si>
    <t>53/20</t>
  </si>
  <si>
    <t>Dům dětí a mládeže Vratimov, příspěvková organizace</t>
  </si>
  <si>
    <t>75086778</t>
  </si>
  <si>
    <t>Bejvávalo...</t>
  </si>
  <si>
    <t>přepravné, průvodcovské služby, pronájem prostor, vstupné, paušální náklady</t>
  </si>
  <si>
    <t>59/20</t>
  </si>
  <si>
    <t>Hůl je cool</t>
  </si>
  <si>
    <t>přepravné, lektorné, paušální náklady</t>
  </si>
  <si>
    <t>61/20</t>
  </si>
  <si>
    <t>Město Kopřivnice</t>
  </si>
  <si>
    <t>00298077</t>
  </si>
  <si>
    <t>Aktivní senior 2020</t>
  </si>
  <si>
    <t>nájemné, organizační zajištění akce, přepravné, smlouvy o dílo</t>
  </si>
  <si>
    <t>72/20</t>
  </si>
  <si>
    <t>Domov Korýtko, příspěvková organizace</t>
  </si>
  <si>
    <t>70631867</t>
  </si>
  <si>
    <t>Pohybové aktivity pro seniory 2020</t>
  </si>
  <si>
    <t>lekce jógy, taneční terapie, přepravné, dohody mimo PP</t>
  </si>
  <si>
    <t>73/20</t>
  </si>
  <si>
    <t>obec Tichá</t>
  </si>
  <si>
    <t>00298476</t>
  </si>
  <si>
    <t>Venkovní fitness pro seniory</t>
  </si>
  <si>
    <t>investiční</t>
  </si>
  <si>
    <t>venkovní fitness pro seniory</t>
  </si>
  <si>
    <t>79/20</t>
  </si>
  <si>
    <t>obec Zbyslavice</t>
  </si>
  <si>
    <t>00600695</t>
  </si>
  <si>
    <t>Aktivní a zdravé stárnutí - celý rok společně v obci Zbyslavice</t>
  </si>
  <si>
    <t>spotřební materiál, přepravné, vstupné, videoreportáže, grafické a foto služby, dohody mimo PP</t>
  </si>
  <si>
    <t>03/20</t>
  </si>
  <si>
    <t>Statutární město Frýdek-Místek</t>
  </si>
  <si>
    <t>00296643</t>
  </si>
  <si>
    <t>Fitpark pro seniory</t>
  </si>
  <si>
    <t>projektová dokumentace, cvičební prvky vč. montáže</t>
  </si>
  <si>
    <t>04/20</t>
  </si>
  <si>
    <t>Den pro seniory 2020</t>
  </si>
  <si>
    <t>spotřební materiál, pronájem prostor, hudební produkce, kulturní program, moderování</t>
  </si>
  <si>
    <t>09/20</t>
  </si>
  <si>
    <t>Sdružení za rozvoj kultury a sportu obce Sedlnice, z.s.</t>
  </si>
  <si>
    <t>22755365</t>
  </si>
  <si>
    <t>Stárneme zvesela!</t>
  </si>
  <si>
    <t>lektorné, kulturní program, dopravné, vstupné</t>
  </si>
  <si>
    <t>20/20</t>
  </si>
  <si>
    <t>Krajská rada seniorů Moravskoslezského kraje, p.s.</t>
  </si>
  <si>
    <t>02253968</t>
  </si>
  <si>
    <t>Krajské sportovní hry seniorů Ostrava 2020</t>
  </si>
  <si>
    <t>spotřební materiál, soupravy rozhodčích, pronájmy a zápůjčky, přepravné, poštovné, reprografické služby, propagace, internet a web, foto a video</t>
  </si>
  <si>
    <t>39/20</t>
  </si>
  <si>
    <t>Město Paskov</t>
  </si>
  <si>
    <t>00297062</t>
  </si>
  <si>
    <t>Aktivním poznáním a sportem k pohodě zralého věku III</t>
  </si>
  <si>
    <t>dopravné, vstupné a průvodce, nájemné, počítačové kurzy a vědomostní soutěž, dohody mimo PP</t>
  </si>
  <si>
    <t>44/20</t>
  </si>
  <si>
    <t>Centrum sociálních služeb Jih, příspěvková organizace</t>
  </si>
  <si>
    <t>08238359</t>
  </si>
  <si>
    <t>Zájezdy pro seniory</t>
  </si>
  <si>
    <t>přepravné, dohody mimo PP, vstupné</t>
  </si>
  <si>
    <t>60/20</t>
  </si>
  <si>
    <t>Svaz tělesně postižených v České republice z. s. místní organizace Bílovec</t>
  </si>
  <si>
    <t>71012991</t>
  </si>
  <si>
    <t>Bílovecký seniorský víceboj</t>
  </si>
  <si>
    <t>spotřební materiál, sportovní vybavení, přepravné, dohody mimo PP</t>
  </si>
  <si>
    <t>01/20</t>
  </si>
  <si>
    <t>Stárnout zdravě a aktivně</t>
  </si>
  <si>
    <t>nájemné, lektorné</t>
  </si>
  <si>
    <t>24/20</t>
  </si>
  <si>
    <t>Charita Bohumín</t>
  </si>
  <si>
    <t>66182565</t>
  </si>
  <si>
    <t>Podpora pečujících osob</t>
  </si>
  <si>
    <t>předváděcí pomůcky, skládací lehátko, pronájem prostor, letáky, dohody mimo PP</t>
  </si>
  <si>
    <t>25/20</t>
  </si>
  <si>
    <t>obec Hodslavice</t>
  </si>
  <si>
    <t>00297917</t>
  </si>
  <si>
    <t>Aktivní senioři</t>
  </si>
  <si>
    <t>doprava a vstupné</t>
  </si>
  <si>
    <t>30/20</t>
  </si>
  <si>
    <t>obec Šenov u Nového Jičína</t>
  </si>
  <si>
    <t>60798432</t>
  </si>
  <si>
    <t>Opravdu aktivní senioři</t>
  </si>
  <si>
    <t>spotřební materiál, dopravné, lektorné, vstupné, kulturní program, pronájem sálu, zápůjčky vybavení a doprava, dohody mimo PP</t>
  </si>
  <si>
    <t>32/20</t>
  </si>
  <si>
    <t>obec Životice u Nového Jičína</t>
  </si>
  <si>
    <t>48804711</t>
  </si>
  <si>
    <t>Aktivitou ke zdravému stárnutí</t>
  </si>
  <si>
    <t xml:space="preserve">spotřební materiál, pronájem sportoviště, dopravné a vstupné, kulturní program, lektorné, dohody mimo PP, jízdné </t>
  </si>
  <si>
    <t>58/20</t>
  </si>
  <si>
    <t>obec Staré Heřminovy</t>
  </si>
  <si>
    <t>00576077</t>
  </si>
  <si>
    <t>Stále nás to baví.</t>
  </si>
  <si>
    <t>spotřební materiál, vstupné, přepravné, honorář, lektorné</t>
  </si>
  <si>
    <t>71/20</t>
  </si>
  <si>
    <t>Setkávání u čaje - za lepším přístupem ke stáří</t>
  </si>
  <si>
    <t>lektorné, propagace, kurz, divadelní představení</t>
  </si>
  <si>
    <t>07/20</t>
  </si>
  <si>
    <t>Mobilní hospic Ondrášek, o.p.s.</t>
  </si>
  <si>
    <t>26850176</t>
  </si>
  <si>
    <t>obecně prospěšná společnost</t>
  </si>
  <si>
    <t>Sdílením k úlevě</t>
  </si>
  <si>
    <t>služby psychologa, dohody mimo PP, paušální náklady</t>
  </si>
  <si>
    <t>22/20</t>
  </si>
  <si>
    <t>obec Rybí</t>
  </si>
  <si>
    <t>00600741</t>
  </si>
  <si>
    <t>Aktivita je nám vlastní</t>
  </si>
  <si>
    <t>spotřební materiál, lektorné, dopravné, vstupné, kulturní program, pronájem sportoviště, dohody mimo PP</t>
  </si>
  <si>
    <t>31/20</t>
  </si>
  <si>
    <t>Sdružení obrany spotřebitelů Moravy a Slezska, z.s.</t>
  </si>
  <si>
    <t>22831738</t>
  </si>
  <si>
    <t>Neotvírejte! Vzdělávání seniorů v oblasti obrany proti nekalým praktikám a manipulačním technikám prodejců</t>
  </si>
  <si>
    <t>spotřební materiál, energie, dohody mimo PP a cestovné, služby spojů, telefony, internet a web, tisky letáků, nájemné</t>
  </si>
  <si>
    <t>21/20</t>
  </si>
  <si>
    <t>Oslavy Mezinárodního dne seniorů</t>
  </si>
  <si>
    <t>spotřební materiál,  pronájmy, přepravné, poštovné, vstupné, video a foto služby, reprografické práce, propagace</t>
  </si>
  <si>
    <t>36/20</t>
  </si>
  <si>
    <t>Centrum pro seniory Trojlístek, z.s.</t>
  </si>
  <si>
    <t>04743954</t>
  </si>
  <si>
    <t>Senioři kamarádí s počítačem</t>
  </si>
  <si>
    <t>spotřební materiál, školicí agentura - lektorné, dohody mimo PP</t>
  </si>
  <si>
    <t>37/20</t>
  </si>
  <si>
    <t>Sousedé 55+ z.s. Píšť</t>
  </si>
  <si>
    <t>04060474</t>
  </si>
  <si>
    <t>VESELÁ MYSL - PŮL ZDRAVÍ</t>
  </si>
  <si>
    <t>energie, kulturní, společenské, sportovní a turistické akce</t>
  </si>
  <si>
    <t>47/20</t>
  </si>
  <si>
    <t>BESKYD DZR, o.p.s.</t>
  </si>
  <si>
    <t>28618530</t>
  </si>
  <si>
    <t>Volnočasové aktivity pro klienty BESKYD DZR</t>
  </si>
  <si>
    <t>dopravné a vstupné</t>
  </si>
  <si>
    <t>50/20</t>
  </si>
  <si>
    <t>Slezská diakonie</t>
  </si>
  <si>
    <t>65468562</t>
  </si>
  <si>
    <t>Mobilní Kavárny U Jarušky a U Lidušky</t>
  </si>
  <si>
    <t>spotřební materiál, servis kávovarů, propagace, dohody mimo PP</t>
  </si>
  <si>
    <t>78/20</t>
  </si>
  <si>
    <t>Charita Český Těšín</t>
  </si>
  <si>
    <t>60337842</t>
  </si>
  <si>
    <t>Pomáháme pečujícím II.</t>
  </si>
  <si>
    <t>spotřební materiál, kompenzační pomůcky, schodolez, DDHM, dohody mimo PP</t>
  </si>
  <si>
    <t>81/20</t>
  </si>
  <si>
    <t>spolek Počteníčko</t>
  </si>
  <si>
    <t>01324144</t>
  </si>
  <si>
    <t>Klub ponožka</t>
  </si>
  <si>
    <t>13. 3. 2020 - 18. 12. 2020</t>
  </si>
  <si>
    <t>spotřební materiál, kancelářské potřeby, poštovné, tisky, dohody mimo PP</t>
  </si>
  <si>
    <t>16/20</t>
  </si>
  <si>
    <t>obec Závada</t>
  </si>
  <si>
    <t>00635553</t>
  </si>
  <si>
    <t>Senioři ze Závady nepatří do starého železa</t>
  </si>
  <si>
    <t>pánev, přepravné, kulturní vystoupení, dohody mimo PP</t>
  </si>
  <si>
    <t>19/20</t>
  </si>
  <si>
    <t>MEDICA Třinec, z.ú.</t>
  </si>
  <si>
    <t>05115841</t>
  </si>
  <si>
    <t>ústav</t>
  </si>
  <si>
    <t>Individuální vzdělávání pečujících osob v domácím prostředí 2020</t>
  </si>
  <si>
    <t>biolampa a generátor kyslíku, dohody mimo PP, paušální náklady</t>
  </si>
  <si>
    <t>29/20</t>
  </si>
  <si>
    <t>Kulturní zařízení Ostrava-Jih, příspěvková organizace</t>
  </si>
  <si>
    <t>73184560</t>
  </si>
  <si>
    <t>Otevřený kruh</t>
  </si>
  <si>
    <t>1. 1. 2020 - 30. 12. 2020</t>
  </si>
  <si>
    <t>cvičební a balanční pomůcky, pronájem autobusů, rekreačních areálů a wellness center, dohody mimo PP, honoráře, paušální náklady</t>
  </si>
  <si>
    <t>63/20</t>
  </si>
  <si>
    <t>MENS SANA, z.ú.</t>
  </si>
  <si>
    <t>65469003</t>
  </si>
  <si>
    <t>Centrum trénování paměti</t>
  </si>
  <si>
    <t>kancelářské potřeby a spotřební materiál, energie, spoje, nájemné, propagace a inzerce, dohody mimo PP</t>
  </si>
  <si>
    <t>64/20</t>
  </si>
  <si>
    <t>Kulturní centrum Bílovec, příspěvková organizace</t>
  </si>
  <si>
    <t>02235412</t>
  </si>
  <si>
    <t>Živá kronika a aktivní senioři v Bílovci III.</t>
  </si>
  <si>
    <t>pronájem prostor, korektury a úprava textů, lektorné, vystupující, dohody mimo PP, paušální náklady</t>
  </si>
  <si>
    <t>74/20</t>
  </si>
  <si>
    <t>Charita Frýdek - Místek</t>
  </si>
  <si>
    <t>45235201</t>
  </si>
  <si>
    <t>Setkání pro pečující osoby v roce 2020</t>
  </si>
  <si>
    <t>propagace, materiály a realizace akce, dohody mimo PP</t>
  </si>
  <si>
    <t>28/20</t>
  </si>
  <si>
    <t>Šťastný senior</t>
  </si>
  <si>
    <t>2. 1. 2020 - 30. 12. 2020</t>
  </si>
  <si>
    <t>knihy, hry, studijní matriály, lektorné, služby mediátora, propagace, dohody mimo PP, paušální náklady</t>
  </si>
  <si>
    <t>38/20</t>
  </si>
  <si>
    <t>obec Řepiště</t>
  </si>
  <si>
    <t>00577031</t>
  </si>
  <si>
    <t>V klidu a v pohodě II</t>
  </si>
  <si>
    <t>dopravné, vstupné a průvodce, nájemné, přednášky, dohody mimo PP,                         fitpark pro seniory</t>
  </si>
  <si>
    <t>77/20</t>
  </si>
  <si>
    <t>Spolu napříč generacemi</t>
  </si>
  <si>
    <t>spotřební materiál, aktivizační pomůcky a hry, vybavení sktivizačních koutků, aktivizační prvky na zahradě</t>
  </si>
  <si>
    <t>18/20</t>
  </si>
  <si>
    <t>Senioři České republiky, z. s., Krajská organizace Moravskoslezského kraje</t>
  </si>
  <si>
    <t>05999278</t>
  </si>
  <si>
    <t>30. výročí SČR a 11. ročník setkání na hranici</t>
  </si>
  <si>
    <t>pronájem, přepravné, grafické služby, dohody mimo PP, paušální náklady</t>
  </si>
  <si>
    <t>62/20</t>
  </si>
  <si>
    <t>Symbióza - kreativní senior</t>
  </si>
  <si>
    <t>9. 3. 2020 - 18. 12. 2020</t>
  </si>
  <si>
    <t>spotřební materiál, holandský bilboard s příslušenstvím, nájemné, tisky a kopírování, dohody mimo PP</t>
  </si>
  <si>
    <t>75/20</t>
  </si>
  <si>
    <t>Klobouková procházka minulým stoletím</t>
  </si>
  <si>
    <t>módní přehlídky, pronájem, propagace</t>
  </si>
  <si>
    <t>45/20</t>
  </si>
  <si>
    <t>Senioři České republiky, z. s., Městská organizace Frýdek-Místek</t>
  </si>
  <si>
    <t>48428884</t>
  </si>
  <si>
    <t>pobočný spolek</t>
  </si>
  <si>
    <t>Výlety</t>
  </si>
  <si>
    <t>dopravné a vstupné, paušální náklady</t>
  </si>
  <si>
    <t>66/20</t>
  </si>
  <si>
    <t>Senior fitnes z. s.</t>
  </si>
  <si>
    <t>22724770</t>
  </si>
  <si>
    <t>Moravskoslezští senioři v pohybu</t>
  </si>
  <si>
    <t>kancelářské potřeby, cvičební pomůcky, pronájmy tělocvičen, bazénů, prostor, cvičitelky, propagace projektu</t>
  </si>
  <si>
    <t>70/20</t>
  </si>
  <si>
    <t>spolek AktivSen</t>
  </si>
  <si>
    <t>06919880</t>
  </si>
  <si>
    <t>Mezigenerační aktivity Spolku AktivSen</t>
  </si>
  <si>
    <t>spotřební materiál, zajištění úklidu a opravy, dohody mimo PP, lektorné, grafické a tiskové služby, Týden a Den rodiny, Týden manželství</t>
  </si>
  <si>
    <t>43/20</t>
  </si>
  <si>
    <t>BVÚ-Centrum pro volný čas z.s.</t>
  </si>
  <si>
    <t>44938519</t>
  </si>
  <si>
    <t>Podpora volnočasových aktivit SENIOR KLUBU v roce 2020.</t>
  </si>
  <si>
    <t>spotřební materiál, DDHM - potřebby pro aktivity, nájemné, poštovné, propace, lektorné, přepravné a jízdenky, vstupné</t>
  </si>
  <si>
    <t>48/20</t>
  </si>
  <si>
    <t>Ad fontem, z.s.</t>
  </si>
  <si>
    <t>03829219</t>
  </si>
  <si>
    <t>Svátek seniorů v Moravskoslezském kraji 2020</t>
  </si>
  <si>
    <t>propagace, technické zajištění a produkce, zajištění vystoupení, grafika , tisk a distribuce tiskovin</t>
  </si>
  <si>
    <t>49/20</t>
  </si>
  <si>
    <t>Seniorská akademie v Moravskoslezském kraji</t>
  </si>
  <si>
    <t>pronájem prostor a technické zabezpečení, grafika a tisk, propagace, zajištění přednáškyy, závěrečná zpráva a fotodokumentace</t>
  </si>
  <si>
    <t>68/20</t>
  </si>
  <si>
    <t>Pro seniorské aktivity Spolku AktivSen</t>
  </si>
  <si>
    <t>spotřební materiál, energie, dohody mimo PP, lektoři a účinkující</t>
  </si>
  <si>
    <t>Důvod neposkytnutí dotace</t>
  </si>
  <si>
    <t>11/20</t>
  </si>
  <si>
    <t>Závadští senioři nepatří do starého železa</t>
  </si>
  <si>
    <t>-</t>
  </si>
  <si>
    <t>storno na základě žádosti příjemce</t>
  </si>
  <si>
    <t>17/20</t>
  </si>
  <si>
    <t>52/20</t>
  </si>
  <si>
    <t>56/20</t>
  </si>
  <si>
    <t>Symbióza- kreativní senior</t>
  </si>
  <si>
    <t>67/20</t>
  </si>
  <si>
    <t>69/20</t>
  </si>
  <si>
    <t>12/20</t>
  </si>
  <si>
    <t>Senioři České republiky, z. s., Městská organizace Ostrava</t>
  </si>
  <si>
    <t>70631484</t>
  </si>
  <si>
    <t>3. Krajské sportovní hry SČR</t>
  </si>
  <si>
    <t>rozpočet obsahuje neuznatelné náklady - stravu a ubytování</t>
  </si>
  <si>
    <t>13/20</t>
  </si>
  <si>
    <t>Statutární město Ostrava</t>
  </si>
  <si>
    <t>Podpora volnočasových aktivit seniorů v MOaP v roce 2020</t>
  </si>
  <si>
    <t>1. 3. 2020 - 31. 12. 2020</t>
  </si>
  <si>
    <t>3. žádost v pořadí</t>
  </si>
  <si>
    <t>14/20</t>
  </si>
  <si>
    <t>Vala Emil</t>
  </si>
  <si>
    <t>nepodnikající fyzická osoba</t>
  </si>
  <si>
    <t>Bezpečí seniorů v silničním provozu.</t>
  </si>
  <si>
    <t>neoprávněný žadatel, 
není dodržena % spoluúčast žadatele</t>
  </si>
  <si>
    <t>26/20</t>
  </si>
  <si>
    <t>Divadelní ochotnický spolek SEDLO, z.s.</t>
  </si>
  <si>
    <t>08063931</t>
  </si>
  <si>
    <t>Divadlo až  k vám!</t>
  </si>
  <si>
    <t>organizace nevykonávala činnost 1 rok,
rozpočet obsahuje neuznatelné náklady -  
cestovní náhrady, telefonní karta</t>
  </si>
  <si>
    <t>27/20</t>
  </si>
  <si>
    <t>Město Hradec nad Moravicí</t>
  </si>
  <si>
    <t>00300144</t>
  </si>
  <si>
    <t>Poznej svůj kraj</t>
  </si>
  <si>
    <t>rozpočet obsahuje neuznatelné náklady - mzdové náklady</t>
  </si>
  <si>
    <t>33/20</t>
  </si>
  <si>
    <t>Sousedé 55+ z.s. Moravskoslezský kraj</t>
  </si>
  <si>
    <t>05702691</t>
  </si>
  <si>
    <t>není dodržena % spoluúčast žadatele</t>
  </si>
  <si>
    <t>34/20</t>
  </si>
  <si>
    <t>Senioři České republiky, z. s., Základní organizace Frýdek-Místek</t>
  </si>
  <si>
    <t>07504357</t>
  </si>
  <si>
    <t>Aktivní senioři Frýdku - Místku</t>
  </si>
  <si>
    <t>35/20</t>
  </si>
  <si>
    <t>Anděl Strážný, z.ú.</t>
  </si>
  <si>
    <t>02771527</t>
  </si>
  <si>
    <t>Zůstaň doma v bezpečí</t>
  </si>
  <si>
    <t>rozpočet obsahuje neuznatelné náklady - mzdové náklady a cestovné, software, právní a ekonomické služby</t>
  </si>
  <si>
    <t>40/20</t>
  </si>
  <si>
    <t>SENIORS, z.s.</t>
  </si>
  <si>
    <t>22832254</t>
  </si>
  <si>
    <t>Multifunkční projekt SENIORS 2020</t>
  </si>
  <si>
    <t>rozpočet obsahuje neuznatelné náklady - věcné odměny</t>
  </si>
  <si>
    <t>42/20</t>
  </si>
  <si>
    <t>rozpočet obsahuje neuznatelné náklady - mzdy  a odvody, účetní služby, bankovní poplatky</t>
  </si>
  <si>
    <t>55/20</t>
  </si>
  <si>
    <t>LIDÉ TŘETÍHO TISÍCILETÍ, z.s.</t>
  </si>
  <si>
    <t>26677695</t>
  </si>
  <si>
    <t>LTT 2020</t>
  </si>
  <si>
    <t>57/20</t>
  </si>
  <si>
    <t>Nadační fond ZŮSTANEME DOMA</t>
  </si>
  <si>
    <t>05807981</t>
  </si>
  <si>
    <t>nadační fond</t>
  </si>
  <si>
    <t>Zůstaneme doma</t>
  </si>
  <si>
    <t>65/20</t>
  </si>
  <si>
    <t>Podpora volnočasových aktivit seniorů Slezské Ostravy</t>
  </si>
  <si>
    <t>4. žádost v pořadí</t>
  </si>
  <si>
    <t>76/20</t>
  </si>
  <si>
    <t>Dům seniorů "POHODA", o.p.s.</t>
  </si>
  <si>
    <t>25852051</t>
  </si>
  <si>
    <t>Spolu u jednoho stolu</t>
  </si>
  <si>
    <t>není dodržena min. výše požadavku</t>
  </si>
  <si>
    <t>80/20</t>
  </si>
  <si>
    <t>obec Hrčava</t>
  </si>
  <si>
    <t>00296732</t>
  </si>
  <si>
    <t>Senioři Hrčava</t>
  </si>
  <si>
    <t>Hodnocení projektů přihlášených do Programu na podporu zdravého stárnutí v Morvskoslezském kraji na rok 2020</t>
  </si>
  <si>
    <t>Pohyby bodů   (+ / - max. 2 body)</t>
  </si>
  <si>
    <t>Konečný počet bodů</t>
  </si>
  <si>
    <t>Stanovisko odboru SOC</t>
  </si>
  <si>
    <t>doporučeno</t>
  </si>
  <si>
    <t>mezisoučet</t>
  </si>
  <si>
    <t>k přerozdělení</t>
  </si>
  <si>
    <t>1. 3 2020 - 31. 10. 2020</t>
  </si>
  <si>
    <t xml:space="preserve">Schválená dotace v Kč </t>
  </si>
  <si>
    <t>Pořadník náhradních žadatelů na poskytnutí účelových dotací z rozpočtu kraje v Programu na podporu zdravého stárnutí v Moravskoslezském kraji na rok 2020</t>
  </si>
  <si>
    <t xml:space="preserve">Poř. č. </t>
  </si>
  <si>
    <t>1.</t>
  </si>
  <si>
    <t>2.</t>
  </si>
  <si>
    <t>3.</t>
  </si>
  <si>
    <t>4.</t>
  </si>
  <si>
    <t>5.</t>
  </si>
  <si>
    <t>6.</t>
  </si>
  <si>
    <t>7.</t>
  </si>
  <si>
    <t>Na základě dosažené výše bodového ohodnocení žádosti a nedostatku finančních prostředků.</t>
  </si>
  <si>
    <t>Celkové uznatelné náklady projektu (v Kč)</t>
  </si>
  <si>
    <t>Spolek AktivSen</t>
  </si>
  <si>
    <t>1. 4. 2020 - 31. 10.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</si>
</sst>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[Red]\-#,##0\ "/>
    <numFmt numFmtId="165" formatCode="#,##0.00_ ;[Red]\-#,##0.00\ "/>
  </numFmts>
  <fonts count="11" x14ac:knownFonts="1">
    <font>
      <sz val="10"/>
      <color theme="1"/>
      <name val="Tahoma"/>
      <family val="2"/>
      <charset val="238"/>
    </font>
    <font>
      <sz val="10"/>
      <name val="Arial CE"/>
      <charset val="238"/>
    </font>
    <font>
      <sz val="12"/>
      <name val="Tahoma"/>
      <family val="2"/>
      <charset val="238"/>
    </font>
    <font>
      <b/>
      <sz val="12"/>
      <name val="Tahoma"/>
      <family val="2"/>
      <charset val="238"/>
    </font>
    <font>
      <b/>
      <sz val="10"/>
      <name val="Tahoma"/>
      <family val="2"/>
      <charset val="238"/>
    </font>
    <font>
      <sz val="11"/>
      <color theme="1"/>
      <name val="Calibri"/>
      <family val="2"/>
      <scheme val="minor"/>
    </font>
    <font>
      <sz val="10"/>
      <name val="Tahoma"/>
      <family val="2"/>
      <charset val="238"/>
    </font>
    <font>
      <sz val="9"/>
      <name val="Tahoma"/>
      <family val="2"/>
      <charset val="238"/>
    </font>
    <font>
      <b/>
      <sz val="10"/>
      <color rgb="FFFF0000"/>
      <name val="Tahoma"/>
      <family val="2"/>
      <charset val="238"/>
    </font>
    <font>
      <sz val="9"/>
      <color theme="1"/>
      <name val="Tahoma"/>
      <family val="2"/>
      <charset val="238"/>
    </font>
    <font>
      <b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D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0">
    <xf numFmtId="0" fontId="0" fillId="0" borderId="0" xfId="0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left" vertical="center" wrapText="1"/>
    </xf>
    <xf numFmtId="0" fontId="1" fillId="0" borderId="0" xfId="1" applyFill="1"/>
    <xf numFmtId="49" fontId="4" fillId="2" borderId="2" xfId="1" applyNumberFormat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center" vertical="center" wrapText="1"/>
    </xf>
    <xf numFmtId="3" fontId="4" fillId="2" borderId="2" xfId="1" applyNumberFormat="1" applyFont="1" applyFill="1" applyBorder="1" applyAlignment="1">
      <alignment horizontal="center" vertical="center" wrapText="1"/>
    </xf>
    <xf numFmtId="2" fontId="4" fillId="2" borderId="2" xfId="1" applyNumberFormat="1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left" vertical="center" wrapText="1"/>
    </xf>
    <xf numFmtId="49" fontId="6" fillId="3" borderId="2" xfId="2" applyNumberFormat="1" applyFont="1" applyFill="1" applyBorder="1" applyAlignment="1">
      <alignment horizontal="right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left" vertical="center" wrapText="1"/>
    </xf>
    <xf numFmtId="164" fontId="6" fillId="0" borderId="2" xfId="2" applyNumberFormat="1" applyFont="1" applyBorder="1" applyAlignment="1">
      <alignment horizontal="right" vertical="center"/>
    </xf>
    <xf numFmtId="2" fontId="6" fillId="3" borderId="2" xfId="1" applyNumberFormat="1" applyFont="1" applyFill="1" applyBorder="1" applyAlignment="1">
      <alignment horizontal="center" vertical="center" wrapText="1"/>
    </xf>
    <xf numFmtId="164" fontId="6" fillId="3" borderId="2" xfId="2" applyNumberFormat="1" applyFont="1" applyFill="1" applyBorder="1" applyAlignment="1">
      <alignment vertical="center"/>
    </xf>
    <xf numFmtId="0" fontId="6" fillId="3" borderId="2" xfId="2" applyFont="1" applyFill="1" applyBorder="1" applyAlignment="1">
      <alignment horizontal="center" vertical="center" wrapText="1"/>
    </xf>
    <xf numFmtId="3" fontId="6" fillId="3" borderId="2" xfId="1" applyNumberFormat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left" vertical="center" wrapText="1"/>
    </xf>
    <xf numFmtId="164" fontId="6" fillId="3" borderId="2" xfId="1" applyNumberFormat="1" applyFont="1" applyFill="1" applyBorder="1" applyAlignment="1">
      <alignment horizontal="right" vertical="center" wrapText="1"/>
    </xf>
    <xf numFmtId="164" fontId="6" fillId="3" borderId="2" xfId="1" applyNumberFormat="1" applyFont="1" applyFill="1" applyBorder="1" applyAlignment="1">
      <alignment vertical="center" wrapText="1"/>
    </xf>
    <xf numFmtId="49" fontId="6" fillId="0" borderId="2" xfId="2" applyNumberFormat="1" applyFont="1" applyBorder="1" applyAlignment="1">
      <alignment horizontal="right" vertical="center" wrapText="1"/>
    </xf>
    <xf numFmtId="0" fontId="6" fillId="3" borderId="2" xfId="1" applyFont="1" applyFill="1" applyBorder="1" applyAlignment="1">
      <alignment horizontal="left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left" vertical="center" wrapText="1"/>
    </xf>
    <xf numFmtId="49" fontId="6" fillId="3" borderId="3" xfId="2" applyNumberFormat="1" applyFont="1" applyFill="1" applyBorder="1" applyAlignment="1">
      <alignment horizontal="right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left" vertical="center" wrapText="1"/>
    </xf>
    <xf numFmtId="164" fontId="6" fillId="0" borderId="3" xfId="2" applyNumberFormat="1" applyFont="1" applyBorder="1" applyAlignment="1">
      <alignment horizontal="right" vertical="center"/>
    </xf>
    <xf numFmtId="2" fontId="6" fillId="3" borderId="3" xfId="1" applyNumberFormat="1" applyFont="1" applyFill="1" applyBorder="1" applyAlignment="1">
      <alignment horizontal="center" vertical="center" wrapText="1"/>
    </xf>
    <xf numFmtId="164" fontId="6" fillId="3" borderId="3" xfId="2" applyNumberFormat="1" applyFont="1" applyFill="1" applyBorder="1" applyAlignment="1">
      <alignment vertical="center"/>
    </xf>
    <xf numFmtId="0" fontId="6" fillId="3" borderId="3" xfId="2" applyFont="1" applyFill="1" applyBorder="1" applyAlignment="1">
      <alignment horizontal="center" vertical="center" wrapText="1"/>
    </xf>
    <xf numFmtId="3" fontId="6" fillId="3" borderId="3" xfId="1" applyNumberFormat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left" vertical="center" wrapText="1"/>
    </xf>
    <xf numFmtId="0" fontId="6" fillId="3" borderId="4" xfId="2" applyFont="1" applyFill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left" vertical="center" wrapText="1"/>
    </xf>
    <xf numFmtId="49" fontId="6" fillId="2" borderId="2" xfId="2" applyNumberFormat="1" applyFont="1" applyFill="1" applyBorder="1" applyAlignment="1">
      <alignment horizontal="right" vertical="center" wrapText="1"/>
    </xf>
    <xf numFmtId="0" fontId="6" fillId="2" borderId="2" xfId="2" applyFont="1" applyFill="1" applyBorder="1" applyAlignment="1">
      <alignment horizontal="center" vertical="center" wrapText="1"/>
    </xf>
    <xf numFmtId="164" fontId="6" fillId="2" borderId="2" xfId="2" applyNumberFormat="1" applyFont="1" applyFill="1" applyBorder="1" applyAlignment="1">
      <alignment horizontal="right" vertical="center"/>
    </xf>
    <xf numFmtId="2" fontId="6" fillId="2" borderId="2" xfId="1" applyNumberFormat="1" applyFont="1" applyFill="1" applyBorder="1" applyAlignment="1">
      <alignment horizontal="center" vertical="center" wrapText="1"/>
    </xf>
    <xf numFmtId="164" fontId="4" fillId="2" borderId="2" xfId="2" applyNumberFormat="1" applyFont="1" applyFill="1" applyBorder="1" applyAlignment="1">
      <alignment vertical="center"/>
    </xf>
    <xf numFmtId="3" fontId="6" fillId="2" borderId="2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left" vertical="center" wrapText="1"/>
    </xf>
    <xf numFmtId="49" fontId="6" fillId="3" borderId="2" xfId="1" applyNumberFormat="1" applyFont="1" applyFill="1" applyBorder="1" applyAlignment="1">
      <alignment horizontal="left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right" vertical="center" wrapText="1"/>
    </xf>
    <xf numFmtId="0" fontId="8" fillId="2" borderId="7" xfId="1" applyFont="1" applyFill="1" applyBorder="1" applyAlignment="1">
      <alignment horizontal="left" vertical="center" wrapText="1"/>
    </xf>
    <xf numFmtId="3" fontId="4" fillId="2" borderId="2" xfId="1" applyNumberFormat="1" applyFont="1" applyFill="1" applyBorder="1" applyAlignment="1">
      <alignment horizontal="right" vertical="center" wrapText="1"/>
    </xf>
    <xf numFmtId="3" fontId="4" fillId="2" borderId="7" xfId="1" applyNumberFormat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3" fontId="6" fillId="2" borderId="4" xfId="1" applyNumberFormat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right" vertical="center" wrapText="1"/>
    </xf>
    <xf numFmtId="0" fontId="4" fillId="3" borderId="0" xfId="1" applyFont="1" applyFill="1" applyBorder="1" applyAlignment="1">
      <alignment horizontal="center" vertical="center" wrapText="1"/>
    </xf>
    <xf numFmtId="0" fontId="4" fillId="3" borderId="0" xfId="1" applyFont="1" applyFill="1" applyBorder="1" applyAlignment="1">
      <alignment horizontal="left" vertical="center" wrapText="1"/>
    </xf>
    <xf numFmtId="49" fontId="8" fillId="3" borderId="0" xfId="1" applyNumberFormat="1" applyFont="1" applyFill="1" applyBorder="1" applyAlignment="1">
      <alignment horizontal="right" vertical="center" wrapText="1"/>
    </xf>
    <xf numFmtId="0" fontId="8" fillId="3" borderId="0" xfId="1" applyFont="1" applyFill="1" applyBorder="1" applyAlignment="1">
      <alignment horizontal="left" vertical="center" wrapText="1"/>
    </xf>
    <xf numFmtId="3" fontId="4" fillId="3" borderId="0" xfId="1" applyNumberFormat="1" applyFont="1" applyFill="1" applyBorder="1" applyAlignment="1">
      <alignment horizontal="right" vertical="center" wrapText="1"/>
    </xf>
    <xf numFmtId="3" fontId="4" fillId="3" borderId="0" xfId="1" applyNumberFormat="1" applyFont="1" applyFill="1" applyBorder="1" applyAlignment="1">
      <alignment horizontal="center" vertical="center" wrapText="1"/>
    </xf>
    <xf numFmtId="3" fontId="6" fillId="3" borderId="0" xfId="1" applyNumberFormat="1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left" vertical="center" wrapText="1"/>
    </xf>
    <xf numFmtId="0" fontId="1" fillId="0" borderId="0" xfId="1" applyAlignment="1">
      <alignment horizontal="right" vertical="center" wrapText="1"/>
    </xf>
    <xf numFmtId="2" fontId="1" fillId="0" borderId="0" xfId="1" applyNumberFormat="1" applyAlignment="1">
      <alignment horizontal="center" vertical="center" wrapText="1"/>
    </xf>
    <xf numFmtId="10" fontId="1" fillId="0" borderId="0" xfId="1" applyNumberFormat="1" applyAlignment="1">
      <alignment horizontal="center" vertical="center" wrapText="1"/>
    </xf>
    <xf numFmtId="165" fontId="6" fillId="0" borderId="2" xfId="2" applyNumberFormat="1" applyFont="1" applyBorder="1" applyAlignment="1">
      <alignment horizontal="right" vertical="center"/>
    </xf>
    <xf numFmtId="165" fontId="6" fillId="3" borderId="2" xfId="2" applyNumberFormat="1" applyFont="1" applyFill="1" applyBorder="1" applyAlignment="1">
      <alignment horizontal="right" vertical="center"/>
    </xf>
    <xf numFmtId="0" fontId="7" fillId="3" borderId="2" xfId="2" applyFont="1" applyFill="1" applyBorder="1" applyAlignment="1">
      <alignment horizontal="center" vertical="center" wrapText="1"/>
    </xf>
    <xf numFmtId="0" fontId="7" fillId="3" borderId="3" xfId="2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49" fontId="6" fillId="3" borderId="2" xfId="2" applyNumberFormat="1" applyFont="1" applyFill="1" applyBorder="1" applyAlignment="1">
      <alignment horizontal="center" vertical="center" wrapText="1"/>
    </xf>
    <xf numFmtId="0" fontId="4" fillId="3" borderId="0" xfId="1" applyFont="1" applyFill="1" applyBorder="1" applyAlignment="1">
      <alignment horizontal="right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right" vertical="center" wrapText="1"/>
    </xf>
    <xf numFmtId="3" fontId="6" fillId="3" borderId="3" xfId="1" applyNumberFormat="1" applyFont="1" applyFill="1" applyBorder="1" applyAlignment="1">
      <alignment horizontal="center" vertical="center" wrapText="1"/>
    </xf>
    <xf numFmtId="3" fontId="6" fillId="3" borderId="3" xfId="1" applyNumberFormat="1" applyFont="1" applyFill="1" applyBorder="1" applyAlignment="1">
      <alignment horizontal="center" vertical="center" wrapText="1"/>
    </xf>
    <xf numFmtId="3" fontId="6" fillId="3" borderId="5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3" fontId="6" fillId="2" borderId="8" xfId="1" applyNumberFormat="1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left"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6" fillId="3" borderId="5" xfId="2" applyFont="1" applyFill="1" applyBorder="1" applyAlignment="1">
      <alignment horizontal="left" vertical="center" wrapText="1"/>
    </xf>
    <xf numFmtId="0" fontId="6" fillId="0" borderId="5" xfId="2" applyFont="1" applyBorder="1" applyAlignment="1">
      <alignment horizontal="left" vertical="center" wrapText="1"/>
    </xf>
    <xf numFmtId="164" fontId="6" fillId="0" borderId="5" xfId="2" applyNumberFormat="1" applyFont="1" applyBorder="1" applyAlignment="1">
      <alignment horizontal="right" vertical="center"/>
    </xf>
    <xf numFmtId="2" fontId="6" fillId="3" borderId="5" xfId="1" applyNumberFormat="1" applyFont="1" applyFill="1" applyBorder="1" applyAlignment="1">
      <alignment horizontal="center" vertical="center" wrapText="1"/>
    </xf>
    <xf numFmtId="3" fontId="6" fillId="0" borderId="2" xfId="1" applyNumberFormat="1" applyFont="1" applyFill="1" applyBorder="1" applyAlignment="1">
      <alignment horizontal="center" vertical="center" wrapText="1"/>
    </xf>
    <xf numFmtId="3" fontId="6" fillId="0" borderId="5" xfId="1" applyNumberFormat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/>
    </xf>
    <xf numFmtId="0" fontId="7" fillId="3" borderId="10" xfId="1" applyFont="1" applyFill="1" applyBorder="1" applyAlignment="1">
      <alignment horizontal="left" vertical="center" wrapText="1"/>
    </xf>
    <xf numFmtId="0" fontId="10" fillId="0" borderId="11" xfId="1" applyFont="1" applyFill="1" applyBorder="1" applyAlignment="1">
      <alignment horizontal="center" vertical="center"/>
    </xf>
    <xf numFmtId="0" fontId="4" fillId="3" borderId="12" xfId="2" applyFont="1" applyFill="1" applyBorder="1" applyAlignment="1">
      <alignment horizontal="center" vertical="center" wrapText="1"/>
    </xf>
    <xf numFmtId="0" fontId="6" fillId="3" borderId="12" xfId="2" applyFont="1" applyFill="1" applyBorder="1" applyAlignment="1">
      <alignment horizontal="left" vertical="center" wrapText="1"/>
    </xf>
    <xf numFmtId="49" fontId="6" fillId="3" borderId="12" xfId="2" applyNumberFormat="1" applyFont="1" applyFill="1" applyBorder="1" applyAlignment="1">
      <alignment horizontal="right" vertical="center" wrapText="1"/>
    </xf>
    <xf numFmtId="0" fontId="6" fillId="0" borderId="12" xfId="2" applyFont="1" applyBorder="1" applyAlignment="1">
      <alignment horizontal="center" vertical="center" wrapText="1"/>
    </xf>
    <xf numFmtId="0" fontId="6" fillId="0" borderId="12" xfId="2" applyFont="1" applyBorder="1" applyAlignment="1">
      <alignment horizontal="left" vertical="center" wrapText="1"/>
    </xf>
    <xf numFmtId="164" fontId="6" fillId="0" borderId="12" xfId="2" applyNumberFormat="1" applyFont="1" applyBorder="1" applyAlignment="1">
      <alignment horizontal="right" vertical="center"/>
    </xf>
    <xf numFmtId="2" fontId="6" fillId="3" borderId="12" xfId="1" applyNumberFormat="1" applyFont="1" applyFill="1" applyBorder="1" applyAlignment="1">
      <alignment horizontal="center" vertical="center" wrapText="1"/>
    </xf>
    <xf numFmtId="164" fontId="6" fillId="3" borderId="12" xfId="2" applyNumberFormat="1" applyFont="1" applyFill="1" applyBorder="1" applyAlignment="1">
      <alignment vertical="center"/>
    </xf>
    <xf numFmtId="0" fontId="6" fillId="3" borderId="12" xfId="2" applyFont="1" applyFill="1" applyBorder="1" applyAlignment="1">
      <alignment horizontal="center" vertical="center" wrapText="1"/>
    </xf>
    <xf numFmtId="3" fontId="6" fillId="3" borderId="12" xfId="1" applyNumberFormat="1" applyFont="1" applyFill="1" applyBorder="1" applyAlignment="1">
      <alignment horizontal="center" vertical="center" wrapText="1"/>
    </xf>
    <xf numFmtId="0" fontId="7" fillId="3" borderId="13" xfId="1" applyFont="1" applyFill="1" applyBorder="1" applyAlignment="1">
      <alignment horizontal="left" vertical="center" wrapText="1"/>
    </xf>
    <xf numFmtId="0" fontId="10" fillId="0" borderId="14" xfId="1" applyFont="1" applyFill="1" applyBorder="1" applyAlignment="1">
      <alignment horizontal="center" vertical="center"/>
    </xf>
    <xf numFmtId="49" fontId="6" fillId="3" borderId="5" xfId="2" applyNumberFormat="1" applyFont="1" applyFill="1" applyBorder="1" applyAlignment="1">
      <alignment horizontal="right" vertical="center" wrapText="1"/>
    </xf>
    <xf numFmtId="0" fontId="6" fillId="3" borderId="5" xfId="2" applyFont="1" applyFill="1" applyBorder="1" applyAlignment="1">
      <alignment horizontal="center" vertical="center" wrapText="1"/>
    </xf>
    <xf numFmtId="164" fontId="6" fillId="3" borderId="5" xfId="2" applyNumberFormat="1" applyFont="1" applyFill="1" applyBorder="1" applyAlignment="1">
      <alignment vertical="center"/>
    </xf>
    <xf numFmtId="0" fontId="7" fillId="3" borderId="15" xfId="1" applyFont="1" applyFill="1" applyBorder="1" applyAlignment="1">
      <alignment horizontal="left" vertical="center" wrapText="1"/>
    </xf>
    <xf numFmtId="3" fontId="6" fillId="0" borderId="12" xfId="1" applyNumberFormat="1" applyFont="1" applyFill="1" applyBorder="1" applyAlignment="1">
      <alignment horizontal="center" vertical="center" wrapText="1"/>
    </xf>
    <xf numFmtId="0" fontId="4" fillId="4" borderId="16" xfId="1" applyFont="1" applyFill="1" applyBorder="1" applyAlignment="1">
      <alignment horizontal="center" vertical="center"/>
    </xf>
    <xf numFmtId="49" fontId="4" fillId="4" borderId="17" xfId="1" applyNumberFormat="1" applyFont="1" applyFill="1" applyBorder="1" applyAlignment="1">
      <alignment horizontal="center" vertical="center" wrapText="1"/>
    </xf>
    <xf numFmtId="0" fontId="4" fillId="4" borderId="17" xfId="1" applyFont="1" applyFill="1" applyBorder="1" applyAlignment="1">
      <alignment horizontal="center" vertical="center" wrapText="1"/>
    </xf>
    <xf numFmtId="3" fontId="4" fillId="4" borderId="17" xfId="1" applyNumberFormat="1" applyFont="1" applyFill="1" applyBorder="1" applyAlignment="1">
      <alignment horizontal="center" vertical="center" wrapText="1"/>
    </xf>
    <xf numFmtId="2" fontId="4" fillId="4" borderId="17" xfId="1" applyNumberFormat="1" applyFont="1" applyFill="1" applyBorder="1" applyAlignment="1">
      <alignment horizontal="center" vertical="center" wrapText="1"/>
    </xf>
    <xf numFmtId="0" fontId="4" fillId="4" borderId="18" xfId="1" applyFont="1" applyFill="1" applyBorder="1" applyAlignment="1">
      <alignment horizontal="center" vertical="center" wrapText="1"/>
    </xf>
    <xf numFmtId="3" fontId="6" fillId="3" borderId="5" xfId="1" applyNumberFormat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left" vertical="center" wrapText="1"/>
    </xf>
    <xf numFmtId="0" fontId="7" fillId="3" borderId="5" xfId="1" applyFont="1" applyFill="1" applyBorder="1" applyAlignment="1">
      <alignment horizontal="left" vertical="center" wrapText="1"/>
    </xf>
    <xf numFmtId="49" fontId="8" fillId="2" borderId="6" xfId="1" applyNumberFormat="1" applyFont="1" applyFill="1" applyBorder="1" applyAlignment="1">
      <alignment horizontal="right" vertical="center" wrapText="1"/>
    </xf>
    <xf numFmtId="49" fontId="8" fillId="2" borderId="7" xfId="1" applyNumberFormat="1" applyFont="1" applyFill="1" applyBorder="1" applyAlignment="1">
      <alignment horizontal="right" vertical="center" wrapText="1"/>
    </xf>
    <xf numFmtId="164" fontId="6" fillId="0" borderId="3" xfId="2" applyNumberFormat="1" applyFont="1" applyBorder="1" applyAlignment="1">
      <alignment horizontal="right" vertical="center"/>
    </xf>
    <xf numFmtId="164" fontId="6" fillId="0" borderId="5" xfId="2" applyNumberFormat="1" applyFont="1" applyBorder="1" applyAlignment="1">
      <alignment horizontal="right" vertical="center"/>
    </xf>
    <xf numFmtId="2" fontId="6" fillId="3" borderId="3" xfId="1" applyNumberFormat="1" applyFont="1" applyFill="1" applyBorder="1" applyAlignment="1">
      <alignment horizontal="center" vertical="center" wrapText="1"/>
    </xf>
    <xf numFmtId="2" fontId="6" fillId="3" borderId="5" xfId="1" applyNumberFormat="1" applyFont="1" applyFill="1" applyBorder="1" applyAlignment="1">
      <alignment horizontal="center" vertical="center" wrapText="1"/>
    </xf>
    <xf numFmtId="3" fontId="6" fillId="3" borderId="3" xfId="1" applyNumberFormat="1" applyFont="1" applyFill="1" applyBorder="1" applyAlignment="1">
      <alignment horizontal="center" vertical="center" wrapText="1"/>
    </xf>
    <xf numFmtId="3" fontId="6" fillId="3" borderId="5" xfId="1" applyNumberFormat="1" applyFont="1" applyFill="1" applyBorder="1" applyAlignment="1">
      <alignment horizontal="center" vertical="center" wrapText="1"/>
    </xf>
    <xf numFmtId="3" fontId="6" fillId="2" borderId="3" xfId="1" applyNumberFormat="1" applyFont="1" applyFill="1" applyBorder="1" applyAlignment="1">
      <alignment horizontal="center" vertical="center" wrapText="1"/>
    </xf>
    <xf numFmtId="3" fontId="6" fillId="2" borderId="5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left" vertical="center" wrapText="1"/>
    </xf>
    <xf numFmtId="0" fontId="6" fillId="3" borderId="5" xfId="2" applyFont="1" applyFill="1" applyBorder="1" applyAlignment="1">
      <alignment horizontal="left" vertical="center" wrapText="1"/>
    </xf>
    <xf numFmtId="49" fontId="6" fillId="3" borderId="3" xfId="2" applyNumberFormat="1" applyFont="1" applyFill="1" applyBorder="1" applyAlignment="1">
      <alignment horizontal="center" vertical="center" wrapText="1"/>
    </xf>
    <xf numFmtId="49" fontId="6" fillId="3" borderId="5" xfId="2" applyNumberFormat="1" applyFont="1" applyFill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left" vertical="center" wrapText="1"/>
    </xf>
    <xf numFmtId="0" fontId="6" fillId="0" borderId="5" xfId="2" applyFont="1" applyBorder="1" applyAlignment="1">
      <alignment horizontal="left" vertical="center" wrapText="1"/>
    </xf>
    <xf numFmtId="0" fontId="3" fillId="0" borderId="0" xfId="1" applyNumberFormat="1" applyFont="1" applyBorder="1" applyAlignment="1">
      <alignment horizontal="center" vertical="center" wrapText="1"/>
    </xf>
  </cellXfs>
  <cellStyles count="3">
    <cellStyle name="Normální" xfId="0" builtinId="0"/>
    <cellStyle name="Normální 3" xfId="2"/>
    <cellStyle name="Normální 3 2" xfId="1"/>
  </cellStyles>
  <dxfs count="0"/>
  <tableStyles count="0" defaultTableStyle="TableStyleMedium2" defaultPivotStyle="PivotStyleLight16"/>
  <colors>
    <mruColors>
      <color rgb="FFFFFF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92"/>
  <sheetViews>
    <sheetView showGridLines="0" view="pageBreakPreview" zoomScale="90" zoomScaleNormal="85" zoomScaleSheetLayoutView="90" workbookViewId="0">
      <pane xSplit="1" ySplit="2" topLeftCell="B42" activePane="bottomRight" state="frozen"/>
      <selection activeCell="B75" sqref="B75"/>
      <selection pane="topRight" activeCell="B75" sqref="B75"/>
      <selection pane="bottomLeft" activeCell="B75" sqref="B75"/>
      <selection pane="bottomRight" activeCell="H69" sqref="H69"/>
    </sheetView>
  </sheetViews>
  <sheetFormatPr defaultColWidth="9.140625" defaultRowHeight="12.75" x14ac:dyDescent="0.2"/>
  <cols>
    <col min="1" max="1" width="10.5703125" style="62" customWidth="1"/>
    <col min="2" max="2" width="30.7109375" style="63" customWidth="1"/>
    <col min="3" max="3" width="10.42578125" style="64" bestFit="1" customWidth="1"/>
    <col min="4" max="4" width="19.140625" style="62" customWidth="1"/>
    <col min="5" max="5" width="45.7109375" style="63" customWidth="1"/>
    <col min="6" max="6" width="16.5703125" style="62" customWidth="1"/>
    <col min="7" max="7" width="12.140625" style="65" customWidth="1"/>
    <col min="8" max="8" width="14.140625" style="66" customWidth="1"/>
    <col min="9" max="9" width="12.140625" style="66" customWidth="1"/>
    <col min="10" max="10" width="12.5703125" style="62" customWidth="1"/>
    <col min="11" max="12" width="8.5703125" style="62" customWidth="1"/>
    <col min="13" max="13" width="9.5703125" style="62" customWidth="1"/>
    <col min="14" max="14" width="12.42578125" style="62" customWidth="1"/>
    <col min="15" max="15" width="36.7109375" style="62" customWidth="1"/>
    <col min="16" max="16" width="3" style="3" customWidth="1"/>
    <col min="17" max="16384" width="9.140625" style="3"/>
  </cols>
  <sheetData>
    <row r="1" spans="1:15" ht="32.25" customHeight="1" x14ac:dyDescent="0.2">
      <c r="A1" s="1"/>
      <c r="B1" s="2"/>
      <c r="C1" s="128" t="s">
        <v>379</v>
      </c>
      <c r="D1" s="128"/>
      <c r="E1" s="128"/>
      <c r="F1" s="128"/>
      <c r="G1" s="128"/>
      <c r="H1" s="128"/>
      <c r="I1" s="128"/>
      <c r="J1" s="128"/>
      <c r="K1" s="128"/>
      <c r="L1" s="79"/>
      <c r="M1" s="79"/>
      <c r="N1" s="79"/>
      <c r="O1" s="2"/>
    </row>
    <row r="2" spans="1:15" ht="69.95" customHeight="1" x14ac:dyDescent="0.2">
      <c r="A2" s="4" t="s">
        <v>0</v>
      </c>
      <c r="B2" s="5" t="s">
        <v>1</v>
      </c>
      <c r="C2" s="4" t="s">
        <v>2</v>
      </c>
      <c r="D2" s="6" t="s">
        <v>3</v>
      </c>
      <c r="E2" s="5" t="s">
        <v>4</v>
      </c>
      <c r="F2" s="7" t="s">
        <v>5</v>
      </c>
      <c r="G2" s="8" t="s">
        <v>6</v>
      </c>
      <c r="H2" s="7" t="s">
        <v>7</v>
      </c>
      <c r="I2" s="6" t="s">
        <v>8</v>
      </c>
      <c r="J2" s="7" t="s">
        <v>9</v>
      </c>
      <c r="K2" s="7" t="s">
        <v>10</v>
      </c>
      <c r="L2" s="7" t="s">
        <v>380</v>
      </c>
      <c r="M2" s="7" t="s">
        <v>381</v>
      </c>
      <c r="N2" s="7" t="s">
        <v>382</v>
      </c>
      <c r="O2" s="6" t="s">
        <v>11</v>
      </c>
    </row>
    <row r="3" spans="1:15" ht="25.5" x14ac:dyDescent="0.2">
      <c r="A3" s="9" t="s">
        <v>12</v>
      </c>
      <c r="B3" s="10" t="s">
        <v>13</v>
      </c>
      <c r="C3" s="11" t="s">
        <v>14</v>
      </c>
      <c r="D3" s="12" t="s">
        <v>15</v>
      </c>
      <c r="E3" s="13" t="s">
        <v>16</v>
      </c>
      <c r="F3" s="14">
        <v>332000</v>
      </c>
      <c r="G3" s="15">
        <f t="shared" ref="G3:G42" si="0">(H3/F3)*100</f>
        <v>30.120481927710845</v>
      </c>
      <c r="H3" s="16">
        <v>100000</v>
      </c>
      <c r="I3" s="17" t="s">
        <v>17</v>
      </c>
      <c r="J3" s="18" t="s">
        <v>18</v>
      </c>
      <c r="K3" s="18">
        <v>23</v>
      </c>
      <c r="L3" s="18"/>
      <c r="M3" s="44">
        <f>K3+L3</f>
        <v>23</v>
      </c>
      <c r="N3" s="18" t="s">
        <v>383</v>
      </c>
      <c r="O3" s="19" t="s">
        <v>19</v>
      </c>
    </row>
    <row r="4" spans="1:15" ht="33.75" x14ac:dyDescent="0.2">
      <c r="A4" s="9" t="s">
        <v>20</v>
      </c>
      <c r="B4" s="10" t="s">
        <v>21</v>
      </c>
      <c r="C4" s="11" t="s">
        <v>22</v>
      </c>
      <c r="D4" s="12" t="s">
        <v>23</v>
      </c>
      <c r="E4" s="13" t="s">
        <v>24</v>
      </c>
      <c r="F4" s="20">
        <v>200000</v>
      </c>
      <c r="G4" s="15">
        <f t="shared" si="0"/>
        <v>50</v>
      </c>
      <c r="H4" s="21">
        <v>100000</v>
      </c>
      <c r="I4" s="17" t="s">
        <v>17</v>
      </c>
      <c r="J4" s="18" t="s">
        <v>18</v>
      </c>
      <c r="K4" s="18">
        <v>22</v>
      </c>
      <c r="L4" s="18"/>
      <c r="M4" s="44">
        <f t="shared" ref="M4:M45" si="1">K4+L4</f>
        <v>22</v>
      </c>
      <c r="N4" s="18" t="s">
        <v>383</v>
      </c>
      <c r="O4" s="19" t="s">
        <v>25</v>
      </c>
    </row>
    <row r="5" spans="1:15" ht="33.75" x14ac:dyDescent="0.2">
      <c r="A5" s="9" t="s">
        <v>26</v>
      </c>
      <c r="B5" s="10" t="s">
        <v>27</v>
      </c>
      <c r="C5" s="22" t="s">
        <v>28</v>
      </c>
      <c r="D5" s="12" t="s">
        <v>23</v>
      </c>
      <c r="E5" s="13" t="s">
        <v>29</v>
      </c>
      <c r="F5" s="14">
        <v>117450</v>
      </c>
      <c r="G5" s="15">
        <f t="shared" si="0"/>
        <v>49.978714346530438</v>
      </c>
      <c r="H5" s="16">
        <v>58700</v>
      </c>
      <c r="I5" s="17" t="s">
        <v>17</v>
      </c>
      <c r="J5" s="18" t="s">
        <v>18</v>
      </c>
      <c r="K5" s="18">
        <v>22</v>
      </c>
      <c r="L5" s="18"/>
      <c r="M5" s="44">
        <f t="shared" si="1"/>
        <v>22</v>
      </c>
      <c r="N5" s="18" t="s">
        <v>383</v>
      </c>
      <c r="O5" s="19" t="s">
        <v>30</v>
      </c>
    </row>
    <row r="6" spans="1:15" ht="33.75" x14ac:dyDescent="0.2">
      <c r="A6" s="9" t="s">
        <v>31</v>
      </c>
      <c r="B6" s="10" t="s">
        <v>32</v>
      </c>
      <c r="C6" s="11" t="s">
        <v>33</v>
      </c>
      <c r="D6" s="12" t="s">
        <v>23</v>
      </c>
      <c r="E6" s="13" t="s">
        <v>34</v>
      </c>
      <c r="F6" s="14">
        <v>117300</v>
      </c>
      <c r="G6" s="15">
        <f t="shared" si="0"/>
        <v>49.957374254049448</v>
      </c>
      <c r="H6" s="16">
        <v>58600</v>
      </c>
      <c r="I6" s="17" t="s">
        <v>17</v>
      </c>
      <c r="J6" s="18" t="s">
        <v>18</v>
      </c>
      <c r="K6" s="18">
        <v>22</v>
      </c>
      <c r="L6" s="18"/>
      <c r="M6" s="44">
        <f t="shared" si="1"/>
        <v>22</v>
      </c>
      <c r="N6" s="18" t="s">
        <v>383</v>
      </c>
      <c r="O6" s="19" t="s">
        <v>35</v>
      </c>
    </row>
    <row r="7" spans="1:15" ht="33.75" x14ac:dyDescent="0.2">
      <c r="A7" s="9" t="s">
        <v>36</v>
      </c>
      <c r="B7" s="10" t="s">
        <v>37</v>
      </c>
      <c r="C7" s="11" t="s">
        <v>38</v>
      </c>
      <c r="D7" s="12" t="s">
        <v>39</v>
      </c>
      <c r="E7" s="13" t="s">
        <v>40</v>
      </c>
      <c r="F7" s="14">
        <v>120000</v>
      </c>
      <c r="G7" s="15">
        <f t="shared" si="0"/>
        <v>80</v>
      </c>
      <c r="H7" s="16">
        <v>96000</v>
      </c>
      <c r="I7" s="17" t="s">
        <v>17</v>
      </c>
      <c r="J7" s="18" t="s">
        <v>18</v>
      </c>
      <c r="K7" s="18">
        <v>22</v>
      </c>
      <c r="L7" s="18"/>
      <c r="M7" s="44">
        <f t="shared" si="1"/>
        <v>22</v>
      </c>
      <c r="N7" s="18" t="s">
        <v>383</v>
      </c>
      <c r="O7" s="19" t="s">
        <v>41</v>
      </c>
    </row>
    <row r="8" spans="1:15" ht="25.5" x14ac:dyDescent="0.2">
      <c r="A8" s="9" t="s">
        <v>42</v>
      </c>
      <c r="B8" s="10" t="s">
        <v>43</v>
      </c>
      <c r="C8" s="11" t="s">
        <v>44</v>
      </c>
      <c r="D8" s="12" t="s">
        <v>45</v>
      </c>
      <c r="E8" s="13" t="s">
        <v>46</v>
      </c>
      <c r="F8" s="14">
        <v>128100</v>
      </c>
      <c r="G8" s="15">
        <f t="shared" si="0"/>
        <v>49.960967993754878</v>
      </c>
      <c r="H8" s="16">
        <v>64000</v>
      </c>
      <c r="I8" s="17" t="s">
        <v>17</v>
      </c>
      <c r="J8" s="18" t="s">
        <v>18</v>
      </c>
      <c r="K8" s="18">
        <v>22</v>
      </c>
      <c r="L8" s="18"/>
      <c r="M8" s="44">
        <f t="shared" si="1"/>
        <v>22</v>
      </c>
      <c r="N8" s="18" t="s">
        <v>383</v>
      </c>
      <c r="O8" s="19" t="s">
        <v>47</v>
      </c>
    </row>
    <row r="9" spans="1:15" ht="25.5" x14ac:dyDescent="0.2">
      <c r="A9" s="9" t="s">
        <v>48</v>
      </c>
      <c r="B9" s="10" t="s">
        <v>49</v>
      </c>
      <c r="C9" s="11" t="s">
        <v>50</v>
      </c>
      <c r="D9" s="12" t="s">
        <v>45</v>
      </c>
      <c r="E9" s="13" t="s">
        <v>51</v>
      </c>
      <c r="F9" s="14">
        <v>140000</v>
      </c>
      <c r="G9" s="15">
        <f t="shared" si="0"/>
        <v>50</v>
      </c>
      <c r="H9" s="16">
        <v>70000</v>
      </c>
      <c r="I9" s="17" t="s">
        <v>17</v>
      </c>
      <c r="J9" s="18" t="s">
        <v>18</v>
      </c>
      <c r="K9" s="18">
        <v>22</v>
      </c>
      <c r="L9" s="18"/>
      <c r="M9" s="44">
        <f t="shared" si="1"/>
        <v>22</v>
      </c>
      <c r="N9" s="18" t="s">
        <v>383</v>
      </c>
      <c r="O9" s="19" t="s">
        <v>52</v>
      </c>
    </row>
    <row r="10" spans="1:15" ht="25.5" x14ac:dyDescent="0.2">
      <c r="A10" s="9" t="s">
        <v>53</v>
      </c>
      <c r="B10" s="10" t="s">
        <v>54</v>
      </c>
      <c r="C10" s="11" t="s">
        <v>55</v>
      </c>
      <c r="D10" s="12" t="s">
        <v>15</v>
      </c>
      <c r="E10" s="13" t="s">
        <v>56</v>
      </c>
      <c r="F10" s="14">
        <v>54150</v>
      </c>
      <c r="G10" s="15">
        <f t="shared" si="0"/>
        <v>79.593721144967674</v>
      </c>
      <c r="H10" s="16">
        <v>43100</v>
      </c>
      <c r="I10" s="17" t="s">
        <v>17</v>
      </c>
      <c r="J10" s="18" t="s">
        <v>18</v>
      </c>
      <c r="K10" s="18">
        <v>22</v>
      </c>
      <c r="L10" s="18"/>
      <c r="M10" s="44">
        <f t="shared" si="1"/>
        <v>22</v>
      </c>
      <c r="N10" s="18" t="s">
        <v>383</v>
      </c>
      <c r="O10" s="19" t="s">
        <v>57</v>
      </c>
    </row>
    <row r="11" spans="1:15" ht="25.5" x14ac:dyDescent="0.2">
      <c r="A11" s="9" t="s">
        <v>58</v>
      </c>
      <c r="B11" s="23" t="s">
        <v>59</v>
      </c>
      <c r="C11" s="22" t="s">
        <v>60</v>
      </c>
      <c r="D11" s="12" t="s">
        <v>23</v>
      </c>
      <c r="E11" s="13" t="s">
        <v>61</v>
      </c>
      <c r="F11" s="20">
        <v>125000</v>
      </c>
      <c r="G11" s="15">
        <f t="shared" si="0"/>
        <v>50</v>
      </c>
      <c r="H11" s="21">
        <v>62500</v>
      </c>
      <c r="I11" s="24" t="s">
        <v>17</v>
      </c>
      <c r="J11" s="18" t="s">
        <v>18</v>
      </c>
      <c r="K11" s="18">
        <v>21</v>
      </c>
      <c r="L11" s="18"/>
      <c r="M11" s="44">
        <f t="shared" si="1"/>
        <v>21</v>
      </c>
      <c r="N11" s="18" t="s">
        <v>383</v>
      </c>
      <c r="O11" s="19" t="s">
        <v>62</v>
      </c>
    </row>
    <row r="12" spans="1:15" ht="45" x14ac:dyDescent="0.2">
      <c r="A12" s="9" t="s">
        <v>63</v>
      </c>
      <c r="B12" s="10" t="s">
        <v>37</v>
      </c>
      <c r="C12" s="22" t="s">
        <v>38</v>
      </c>
      <c r="D12" s="12" t="s">
        <v>39</v>
      </c>
      <c r="E12" s="13" t="s">
        <v>64</v>
      </c>
      <c r="F12" s="20">
        <v>70000</v>
      </c>
      <c r="G12" s="15">
        <f t="shared" si="0"/>
        <v>80</v>
      </c>
      <c r="H12" s="21">
        <v>56000</v>
      </c>
      <c r="I12" s="17" t="s">
        <v>17</v>
      </c>
      <c r="J12" s="18" t="s">
        <v>18</v>
      </c>
      <c r="K12" s="18">
        <v>21</v>
      </c>
      <c r="L12" s="18"/>
      <c r="M12" s="44">
        <f t="shared" si="1"/>
        <v>21</v>
      </c>
      <c r="N12" s="18" t="s">
        <v>383</v>
      </c>
      <c r="O12" s="19" t="s">
        <v>65</v>
      </c>
    </row>
    <row r="13" spans="1:15" ht="33.75" x14ac:dyDescent="0.2">
      <c r="A13" s="9" t="s">
        <v>66</v>
      </c>
      <c r="B13" s="10" t="s">
        <v>67</v>
      </c>
      <c r="C13" s="11" t="s">
        <v>68</v>
      </c>
      <c r="D13" s="12" t="s">
        <v>15</v>
      </c>
      <c r="E13" s="13" t="s">
        <v>69</v>
      </c>
      <c r="F13" s="14">
        <v>82700</v>
      </c>
      <c r="G13" s="15">
        <f t="shared" si="0"/>
        <v>79.443772672309549</v>
      </c>
      <c r="H13" s="16">
        <v>65700</v>
      </c>
      <c r="I13" s="17" t="s">
        <v>17</v>
      </c>
      <c r="J13" s="18" t="s">
        <v>18</v>
      </c>
      <c r="K13" s="18">
        <v>21</v>
      </c>
      <c r="L13" s="18"/>
      <c r="M13" s="44">
        <f t="shared" si="1"/>
        <v>21</v>
      </c>
      <c r="N13" s="18" t="s">
        <v>383</v>
      </c>
      <c r="O13" s="19" t="s">
        <v>70</v>
      </c>
    </row>
    <row r="14" spans="1:15" ht="25.5" x14ac:dyDescent="0.2">
      <c r="A14" s="9" t="s">
        <v>71</v>
      </c>
      <c r="B14" s="10" t="s">
        <v>72</v>
      </c>
      <c r="C14" s="11" t="s">
        <v>73</v>
      </c>
      <c r="D14" s="12" t="s">
        <v>45</v>
      </c>
      <c r="E14" s="13" t="s">
        <v>74</v>
      </c>
      <c r="F14" s="14">
        <v>81700</v>
      </c>
      <c r="G14" s="15">
        <f t="shared" si="0"/>
        <v>48.959608323133416</v>
      </c>
      <c r="H14" s="16">
        <v>40000</v>
      </c>
      <c r="I14" s="17" t="s">
        <v>17</v>
      </c>
      <c r="J14" s="18" t="s">
        <v>18</v>
      </c>
      <c r="K14" s="18">
        <v>21</v>
      </c>
      <c r="L14" s="18"/>
      <c r="M14" s="44">
        <f t="shared" si="1"/>
        <v>21</v>
      </c>
      <c r="N14" s="18" t="s">
        <v>383</v>
      </c>
      <c r="O14" s="19" t="s">
        <v>75</v>
      </c>
    </row>
    <row r="15" spans="1:15" ht="25.5" x14ac:dyDescent="0.2">
      <c r="A15" s="9" t="s">
        <v>76</v>
      </c>
      <c r="B15" s="10" t="s">
        <v>72</v>
      </c>
      <c r="C15" s="11" t="s">
        <v>73</v>
      </c>
      <c r="D15" s="12" t="s">
        <v>45</v>
      </c>
      <c r="E15" s="13" t="s">
        <v>77</v>
      </c>
      <c r="F15" s="14">
        <v>76000</v>
      </c>
      <c r="G15" s="15">
        <f t="shared" si="0"/>
        <v>50</v>
      </c>
      <c r="H15" s="16">
        <v>38000</v>
      </c>
      <c r="I15" s="17" t="s">
        <v>17</v>
      </c>
      <c r="J15" s="18" t="s">
        <v>18</v>
      </c>
      <c r="K15" s="18">
        <v>21</v>
      </c>
      <c r="L15" s="18"/>
      <c r="M15" s="44">
        <f t="shared" si="1"/>
        <v>21</v>
      </c>
      <c r="N15" s="18" t="s">
        <v>383</v>
      </c>
      <c r="O15" s="19" t="s">
        <v>78</v>
      </c>
    </row>
    <row r="16" spans="1:15" ht="25.5" x14ac:dyDescent="0.2">
      <c r="A16" s="9" t="s">
        <v>79</v>
      </c>
      <c r="B16" s="10" t="s">
        <v>80</v>
      </c>
      <c r="C16" s="11" t="s">
        <v>81</v>
      </c>
      <c r="D16" s="12" t="s">
        <v>23</v>
      </c>
      <c r="E16" s="13" t="s">
        <v>82</v>
      </c>
      <c r="F16" s="14">
        <v>171460</v>
      </c>
      <c r="G16" s="15">
        <f t="shared" si="0"/>
        <v>49.982503207745246</v>
      </c>
      <c r="H16" s="16">
        <v>85700</v>
      </c>
      <c r="I16" s="17" t="s">
        <v>17</v>
      </c>
      <c r="J16" s="18" t="s">
        <v>18</v>
      </c>
      <c r="K16" s="18">
        <v>21</v>
      </c>
      <c r="L16" s="18"/>
      <c r="M16" s="44">
        <f t="shared" si="1"/>
        <v>21</v>
      </c>
      <c r="N16" s="18" t="s">
        <v>383</v>
      </c>
      <c r="O16" s="19" t="s">
        <v>83</v>
      </c>
    </row>
    <row r="17" spans="1:15" ht="25.5" x14ac:dyDescent="0.2">
      <c r="A17" s="9" t="s">
        <v>84</v>
      </c>
      <c r="B17" s="10" t="s">
        <v>85</v>
      </c>
      <c r="C17" s="11" t="s">
        <v>86</v>
      </c>
      <c r="D17" s="12" t="s">
        <v>45</v>
      </c>
      <c r="E17" s="13" t="s">
        <v>87</v>
      </c>
      <c r="F17" s="14">
        <v>60000</v>
      </c>
      <c r="G17" s="15">
        <f t="shared" si="0"/>
        <v>50</v>
      </c>
      <c r="H17" s="16">
        <v>30000</v>
      </c>
      <c r="I17" s="17" t="s">
        <v>17</v>
      </c>
      <c r="J17" s="18" t="s">
        <v>18</v>
      </c>
      <c r="K17" s="18">
        <v>21</v>
      </c>
      <c r="L17" s="18"/>
      <c r="M17" s="44">
        <f t="shared" si="1"/>
        <v>21</v>
      </c>
      <c r="N17" s="18" t="s">
        <v>383</v>
      </c>
      <c r="O17" s="19" t="s">
        <v>88</v>
      </c>
    </row>
    <row r="18" spans="1:15" ht="25.5" x14ac:dyDescent="0.2">
      <c r="A18" s="9" t="s">
        <v>89</v>
      </c>
      <c r="B18" s="10" t="s">
        <v>90</v>
      </c>
      <c r="C18" s="11" t="s">
        <v>91</v>
      </c>
      <c r="D18" s="12" t="s">
        <v>23</v>
      </c>
      <c r="E18" s="13" t="s">
        <v>92</v>
      </c>
      <c r="F18" s="14">
        <v>300000</v>
      </c>
      <c r="G18" s="15">
        <f t="shared" si="0"/>
        <v>33.333333333333329</v>
      </c>
      <c r="H18" s="16">
        <v>100000</v>
      </c>
      <c r="I18" s="17" t="s">
        <v>93</v>
      </c>
      <c r="J18" s="18" t="s">
        <v>18</v>
      </c>
      <c r="K18" s="18">
        <v>21</v>
      </c>
      <c r="L18" s="18"/>
      <c r="M18" s="44">
        <f t="shared" si="1"/>
        <v>21</v>
      </c>
      <c r="N18" s="18" t="s">
        <v>383</v>
      </c>
      <c r="O18" s="19" t="s">
        <v>94</v>
      </c>
    </row>
    <row r="19" spans="1:15" ht="33.75" x14ac:dyDescent="0.2">
      <c r="A19" s="9" t="s">
        <v>95</v>
      </c>
      <c r="B19" s="10" t="s">
        <v>96</v>
      </c>
      <c r="C19" s="11" t="s">
        <v>97</v>
      </c>
      <c r="D19" s="12" t="s">
        <v>23</v>
      </c>
      <c r="E19" s="13" t="s">
        <v>98</v>
      </c>
      <c r="F19" s="14">
        <v>100000</v>
      </c>
      <c r="G19" s="15">
        <f t="shared" si="0"/>
        <v>50</v>
      </c>
      <c r="H19" s="16">
        <v>50000</v>
      </c>
      <c r="I19" s="17" t="s">
        <v>17</v>
      </c>
      <c r="J19" s="18" t="s">
        <v>18</v>
      </c>
      <c r="K19" s="18">
        <v>21</v>
      </c>
      <c r="L19" s="18"/>
      <c r="M19" s="44">
        <f t="shared" si="1"/>
        <v>21</v>
      </c>
      <c r="N19" s="18" t="s">
        <v>383</v>
      </c>
      <c r="O19" s="19" t="s">
        <v>99</v>
      </c>
    </row>
    <row r="20" spans="1:15" ht="25.5" x14ac:dyDescent="0.2">
      <c r="A20" s="9" t="s">
        <v>100</v>
      </c>
      <c r="B20" s="10" t="s">
        <v>101</v>
      </c>
      <c r="C20" s="22" t="s">
        <v>102</v>
      </c>
      <c r="D20" s="12" t="s">
        <v>23</v>
      </c>
      <c r="E20" s="13" t="s">
        <v>103</v>
      </c>
      <c r="F20" s="20">
        <v>200000</v>
      </c>
      <c r="G20" s="15">
        <f t="shared" si="0"/>
        <v>50</v>
      </c>
      <c r="H20" s="21">
        <v>100000</v>
      </c>
      <c r="I20" s="24" t="s">
        <v>93</v>
      </c>
      <c r="J20" s="18" t="s">
        <v>18</v>
      </c>
      <c r="K20" s="18">
        <v>20</v>
      </c>
      <c r="L20" s="18"/>
      <c r="M20" s="44">
        <f t="shared" si="1"/>
        <v>20</v>
      </c>
      <c r="N20" s="18" t="s">
        <v>383</v>
      </c>
      <c r="O20" s="19" t="s">
        <v>104</v>
      </c>
    </row>
    <row r="21" spans="1:15" ht="33.75" x14ac:dyDescent="0.2">
      <c r="A21" s="9" t="s">
        <v>105</v>
      </c>
      <c r="B21" s="10" t="s">
        <v>101</v>
      </c>
      <c r="C21" s="22" t="s">
        <v>102</v>
      </c>
      <c r="D21" s="12" t="s">
        <v>23</v>
      </c>
      <c r="E21" s="13" t="s">
        <v>106</v>
      </c>
      <c r="F21" s="20">
        <v>100000</v>
      </c>
      <c r="G21" s="15">
        <f t="shared" si="0"/>
        <v>50</v>
      </c>
      <c r="H21" s="21">
        <v>50000</v>
      </c>
      <c r="I21" s="24" t="s">
        <v>17</v>
      </c>
      <c r="J21" s="18" t="s">
        <v>18</v>
      </c>
      <c r="K21" s="18">
        <v>20</v>
      </c>
      <c r="L21" s="18"/>
      <c r="M21" s="44">
        <f t="shared" si="1"/>
        <v>20</v>
      </c>
      <c r="N21" s="18" t="s">
        <v>383</v>
      </c>
      <c r="O21" s="19" t="s">
        <v>107</v>
      </c>
    </row>
    <row r="22" spans="1:15" ht="25.5" x14ac:dyDescent="0.2">
      <c r="A22" s="9" t="s">
        <v>108</v>
      </c>
      <c r="B22" s="10" t="s">
        <v>109</v>
      </c>
      <c r="C22" s="22" t="s">
        <v>110</v>
      </c>
      <c r="D22" s="12" t="s">
        <v>15</v>
      </c>
      <c r="E22" s="13" t="s">
        <v>111</v>
      </c>
      <c r="F22" s="14">
        <v>120500</v>
      </c>
      <c r="G22" s="15">
        <f t="shared" si="0"/>
        <v>80</v>
      </c>
      <c r="H22" s="16">
        <v>96400</v>
      </c>
      <c r="I22" s="17" t="s">
        <v>17</v>
      </c>
      <c r="J22" s="18" t="s">
        <v>18</v>
      </c>
      <c r="K22" s="18">
        <v>20</v>
      </c>
      <c r="L22" s="18"/>
      <c r="M22" s="44">
        <f t="shared" si="1"/>
        <v>20</v>
      </c>
      <c r="N22" s="18" t="s">
        <v>383</v>
      </c>
      <c r="O22" s="19" t="s">
        <v>112</v>
      </c>
    </row>
    <row r="23" spans="1:15" ht="45" x14ac:dyDescent="0.2">
      <c r="A23" s="9" t="s">
        <v>113</v>
      </c>
      <c r="B23" s="10" t="s">
        <v>114</v>
      </c>
      <c r="C23" s="11" t="s">
        <v>115</v>
      </c>
      <c r="D23" s="12" t="s">
        <v>15</v>
      </c>
      <c r="E23" s="13" t="s">
        <v>116</v>
      </c>
      <c r="F23" s="14">
        <v>125000</v>
      </c>
      <c r="G23" s="15">
        <f t="shared" si="0"/>
        <v>80</v>
      </c>
      <c r="H23" s="16">
        <v>100000</v>
      </c>
      <c r="I23" s="17" t="s">
        <v>17</v>
      </c>
      <c r="J23" s="18" t="s">
        <v>18</v>
      </c>
      <c r="K23" s="18">
        <v>20</v>
      </c>
      <c r="L23" s="18"/>
      <c r="M23" s="44">
        <f t="shared" si="1"/>
        <v>20</v>
      </c>
      <c r="N23" s="18" t="s">
        <v>383</v>
      </c>
      <c r="O23" s="19" t="s">
        <v>117</v>
      </c>
    </row>
    <row r="24" spans="1:15" ht="33.75" x14ac:dyDescent="0.2">
      <c r="A24" s="9" t="s">
        <v>118</v>
      </c>
      <c r="B24" s="10" t="s">
        <v>119</v>
      </c>
      <c r="C24" s="11" t="s">
        <v>120</v>
      </c>
      <c r="D24" s="12" t="s">
        <v>23</v>
      </c>
      <c r="E24" s="13" t="s">
        <v>121</v>
      </c>
      <c r="F24" s="14">
        <v>84900</v>
      </c>
      <c r="G24" s="15">
        <f t="shared" si="0"/>
        <v>49.941107184923439</v>
      </c>
      <c r="H24" s="16">
        <v>42400</v>
      </c>
      <c r="I24" s="17" t="s">
        <v>17</v>
      </c>
      <c r="J24" s="18" t="s">
        <v>18</v>
      </c>
      <c r="K24" s="18">
        <v>20</v>
      </c>
      <c r="L24" s="18"/>
      <c r="M24" s="44">
        <f t="shared" si="1"/>
        <v>20</v>
      </c>
      <c r="N24" s="18" t="s">
        <v>383</v>
      </c>
      <c r="O24" s="19" t="s">
        <v>122</v>
      </c>
    </row>
    <row r="25" spans="1:15" ht="25.5" x14ac:dyDescent="0.2">
      <c r="A25" s="9" t="s">
        <v>123</v>
      </c>
      <c r="B25" s="10" t="s">
        <v>124</v>
      </c>
      <c r="C25" s="11" t="s">
        <v>125</v>
      </c>
      <c r="D25" s="12" t="s">
        <v>45</v>
      </c>
      <c r="E25" s="13" t="s">
        <v>126</v>
      </c>
      <c r="F25" s="14">
        <v>100000</v>
      </c>
      <c r="G25" s="15">
        <f t="shared" si="0"/>
        <v>50</v>
      </c>
      <c r="H25" s="16">
        <v>50000</v>
      </c>
      <c r="I25" s="17" t="s">
        <v>17</v>
      </c>
      <c r="J25" s="18" t="s">
        <v>18</v>
      </c>
      <c r="K25" s="18">
        <v>20</v>
      </c>
      <c r="L25" s="18"/>
      <c r="M25" s="44">
        <f t="shared" si="1"/>
        <v>20</v>
      </c>
      <c r="N25" s="18" t="s">
        <v>383</v>
      </c>
      <c r="O25" s="19" t="s">
        <v>127</v>
      </c>
    </row>
    <row r="26" spans="1:15" ht="38.25" x14ac:dyDescent="0.2">
      <c r="A26" s="9" t="s">
        <v>128</v>
      </c>
      <c r="B26" s="10" t="s">
        <v>129</v>
      </c>
      <c r="C26" s="11" t="s">
        <v>130</v>
      </c>
      <c r="D26" s="12" t="s">
        <v>15</v>
      </c>
      <c r="E26" s="13" t="s">
        <v>131</v>
      </c>
      <c r="F26" s="14">
        <v>51880</v>
      </c>
      <c r="G26" s="15">
        <f t="shared" si="0"/>
        <v>79.41403238242097</v>
      </c>
      <c r="H26" s="16">
        <v>41200</v>
      </c>
      <c r="I26" s="17" t="s">
        <v>17</v>
      </c>
      <c r="J26" s="18" t="s">
        <v>386</v>
      </c>
      <c r="K26" s="18">
        <v>20</v>
      </c>
      <c r="L26" s="18"/>
      <c r="M26" s="44">
        <f t="shared" si="1"/>
        <v>20</v>
      </c>
      <c r="N26" s="18" t="s">
        <v>383</v>
      </c>
      <c r="O26" s="19" t="s">
        <v>132</v>
      </c>
    </row>
    <row r="27" spans="1:15" ht="25.5" x14ac:dyDescent="0.2">
      <c r="A27" s="9" t="s">
        <v>133</v>
      </c>
      <c r="B27" s="10" t="s">
        <v>59</v>
      </c>
      <c r="C27" s="22" t="s">
        <v>60</v>
      </c>
      <c r="D27" s="12" t="s">
        <v>23</v>
      </c>
      <c r="E27" s="13" t="s">
        <v>134</v>
      </c>
      <c r="F27" s="20">
        <v>105000</v>
      </c>
      <c r="G27" s="15">
        <f t="shared" si="0"/>
        <v>50</v>
      </c>
      <c r="H27" s="21">
        <v>52500</v>
      </c>
      <c r="I27" s="24" t="s">
        <v>17</v>
      </c>
      <c r="J27" s="18" t="s">
        <v>18</v>
      </c>
      <c r="K27" s="18">
        <v>19</v>
      </c>
      <c r="L27" s="18"/>
      <c r="M27" s="44">
        <f t="shared" si="1"/>
        <v>19</v>
      </c>
      <c r="N27" s="18" t="s">
        <v>383</v>
      </c>
      <c r="O27" s="19" t="s">
        <v>135</v>
      </c>
    </row>
    <row r="28" spans="1:15" ht="25.5" x14ac:dyDescent="0.2">
      <c r="A28" s="9" t="s">
        <v>136</v>
      </c>
      <c r="B28" s="10" t="s">
        <v>137</v>
      </c>
      <c r="C28" s="11" t="s">
        <v>138</v>
      </c>
      <c r="D28" s="12" t="s">
        <v>39</v>
      </c>
      <c r="E28" s="13" t="s">
        <v>139</v>
      </c>
      <c r="F28" s="14">
        <v>41090</v>
      </c>
      <c r="G28" s="15">
        <f t="shared" si="0"/>
        <v>79.824774884400099</v>
      </c>
      <c r="H28" s="16">
        <v>32800</v>
      </c>
      <c r="I28" s="17" t="s">
        <v>17</v>
      </c>
      <c r="J28" s="18" t="s">
        <v>18</v>
      </c>
      <c r="K28" s="18">
        <v>19</v>
      </c>
      <c r="L28" s="18"/>
      <c r="M28" s="44">
        <f t="shared" si="1"/>
        <v>19</v>
      </c>
      <c r="N28" s="18" t="s">
        <v>383</v>
      </c>
      <c r="O28" s="19" t="s">
        <v>140</v>
      </c>
    </row>
    <row r="29" spans="1:15" ht="25.5" x14ac:dyDescent="0.2">
      <c r="A29" s="25" t="s">
        <v>141</v>
      </c>
      <c r="B29" s="26" t="s">
        <v>142</v>
      </c>
      <c r="C29" s="27" t="s">
        <v>143</v>
      </c>
      <c r="D29" s="28" t="s">
        <v>23</v>
      </c>
      <c r="E29" s="29" t="s">
        <v>144</v>
      </c>
      <c r="F29" s="30">
        <v>80000</v>
      </c>
      <c r="G29" s="31">
        <f t="shared" si="0"/>
        <v>50</v>
      </c>
      <c r="H29" s="32">
        <v>40000</v>
      </c>
      <c r="I29" s="33" t="s">
        <v>17</v>
      </c>
      <c r="J29" s="34" t="s">
        <v>18</v>
      </c>
      <c r="K29" s="76">
        <v>19</v>
      </c>
      <c r="L29" s="77"/>
      <c r="M29" s="44">
        <f t="shared" si="1"/>
        <v>19</v>
      </c>
      <c r="N29" s="18" t="s">
        <v>383</v>
      </c>
      <c r="O29" s="35" t="s">
        <v>145</v>
      </c>
    </row>
    <row r="30" spans="1:15" ht="45" x14ac:dyDescent="0.2">
      <c r="A30" s="9" t="s">
        <v>146</v>
      </c>
      <c r="B30" s="10" t="s">
        <v>147</v>
      </c>
      <c r="C30" s="11" t="s">
        <v>148</v>
      </c>
      <c r="D30" s="12" t="s">
        <v>23</v>
      </c>
      <c r="E30" s="13" t="s">
        <v>149</v>
      </c>
      <c r="F30" s="14">
        <v>140000</v>
      </c>
      <c r="G30" s="15">
        <f t="shared" si="0"/>
        <v>50</v>
      </c>
      <c r="H30" s="16">
        <v>70000</v>
      </c>
      <c r="I30" s="17" t="s">
        <v>17</v>
      </c>
      <c r="J30" s="18" t="s">
        <v>18</v>
      </c>
      <c r="K30" s="18">
        <v>19</v>
      </c>
      <c r="L30" s="18"/>
      <c r="M30" s="44">
        <f t="shared" si="1"/>
        <v>19</v>
      </c>
      <c r="N30" s="18" t="s">
        <v>383</v>
      </c>
      <c r="O30" s="19" t="s">
        <v>150</v>
      </c>
    </row>
    <row r="31" spans="1:15" ht="33.75" x14ac:dyDescent="0.2">
      <c r="A31" s="9" t="s">
        <v>151</v>
      </c>
      <c r="B31" s="10" t="s">
        <v>152</v>
      </c>
      <c r="C31" s="11" t="s">
        <v>153</v>
      </c>
      <c r="D31" s="12" t="s">
        <v>23</v>
      </c>
      <c r="E31" s="13" t="s">
        <v>154</v>
      </c>
      <c r="F31" s="14">
        <v>170000</v>
      </c>
      <c r="G31" s="15">
        <f t="shared" si="0"/>
        <v>50</v>
      </c>
      <c r="H31" s="16">
        <v>85000</v>
      </c>
      <c r="I31" s="17" t="s">
        <v>17</v>
      </c>
      <c r="J31" s="18" t="s">
        <v>18</v>
      </c>
      <c r="K31" s="18">
        <v>19</v>
      </c>
      <c r="L31" s="18"/>
      <c r="M31" s="44">
        <f t="shared" si="1"/>
        <v>19</v>
      </c>
      <c r="N31" s="18" t="s">
        <v>383</v>
      </c>
      <c r="O31" s="19" t="s">
        <v>155</v>
      </c>
    </row>
    <row r="32" spans="1:15" ht="25.5" x14ac:dyDescent="0.2">
      <c r="A32" s="9" t="s">
        <v>156</v>
      </c>
      <c r="B32" s="10" t="s">
        <v>157</v>
      </c>
      <c r="C32" s="11" t="s">
        <v>158</v>
      </c>
      <c r="D32" s="12" t="s">
        <v>23</v>
      </c>
      <c r="E32" s="13" t="s">
        <v>159</v>
      </c>
      <c r="F32" s="14">
        <v>141420</v>
      </c>
      <c r="G32" s="15">
        <f t="shared" si="0"/>
        <v>49.992928864375621</v>
      </c>
      <c r="H32" s="16">
        <v>70700</v>
      </c>
      <c r="I32" s="17" t="s">
        <v>17</v>
      </c>
      <c r="J32" s="18" t="s">
        <v>18</v>
      </c>
      <c r="K32" s="18">
        <v>19</v>
      </c>
      <c r="L32" s="18"/>
      <c r="M32" s="44">
        <f t="shared" si="1"/>
        <v>19</v>
      </c>
      <c r="N32" s="18" t="s">
        <v>383</v>
      </c>
      <c r="O32" s="19" t="s">
        <v>160</v>
      </c>
    </row>
    <row r="33" spans="1:15" ht="25.5" x14ac:dyDescent="0.2">
      <c r="A33" s="9" t="s">
        <v>161</v>
      </c>
      <c r="B33" s="10" t="s">
        <v>85</v>
      </c>
      <c r="C33" s="11" t="s">
        <v>86</v>
      </c>
      <c r="D33" s="12" t="s">
        <v>45</v>
      </c>
      <c r="E33" s="13" t="s">
        <v>162</v>
      </c>
      <c r="F33" s="14">
        <v>60000</v>
      </c>
      <c r="G33" s="15">
        <f t="shared" si="0"/>
        <v>50</v>
      </c>
      <c r="H33" s="16">
        <v>30000</v>
      </c>
      <c r="I33" s="17" t="s">
        <v>17</v>
      </c>
      <c r="J33" s="18" t="s">
        <v>18</v>
      </c>
      <c r="K33" s="18">
        <v>19</v>
      </c>
      <c r="L33" s="18"/>
      <c r="M33" s="44">
        <f t="shared" si="1"/>
        <v>19</v>
      </c>
      <c r="N33" s="18" t="s">
        <v>383</v>
      </c>
      <c r="O33" s="19" t="s">
        <v>163</v>
      </c>
    </row>
    <row r="34" spans="1:15" ht="25.5" x14ac:dyDescent="0.2">
      <c r="A34" s="9" t="s">
        <v>164</v>
      </c>
      <c r="B34" s="10" t="s">
        <v>165</v>
      </c>
      <c r="C34" s="22" t="s">
        <v>166</v>
      </c>
      <c r="D34" s="12" t="s">
        <v>167</v>
      </c>
      <c r="E34" s="13" t="s">
        <v>168</v>
      </c>
      <c r="F34" s="20">
        <v>93600</v>
      </c>
      <c r="G34" s="15">
        <f t="shared" si="0"/>
        <v>78.632478632478637</v>
      </c>
      <c r="H34" s="21">
        <v>73600</v>
      </c>
      <c r="I34" s="17" t="s">
        <v>17</v>
      </c>
      <c r="J34" s="18" t="s">
        <v>18</v>
      </c>
      <c r="K34" s="18">
        <v>18</v>
      </c>
      <c r="L34" s="18"/>
      <c r="M34" s="44">
        <f t="shared" si="1"/>
        <v>18</v>
      </c>
      <c r="N34" s="18" t="s">
        <v>383</v>
      </c>
      <c r="O34" s="19" t="s">
        <v>169</v>
      </c>
    </row>
    <row r="35" spans="1:15" ht="33.75" x14ac:dyDescent="0.2">
      <c r="A35" s="9" t="s">
        <v>170</v>
      </c>
      <c r="B35" s="10" t="s">
        <v>171</v>
      </c>
      <c r="C35" s="11" t="s">
        <v>172</v>
      </c>
      <c r="D35" s="12" t="s">
        <v>23</v>
      </c>
      <c r="E35" s="13" t="s">
        <v>173</v>
      </c>
      <c r="F35" s="14">
        <v>106600</v>
      </c>
      <c r="G35" s="15">
        <f t="shared" si="0"/>
        <v>50</v>
      </c>
      <c r="H35" s="16">
        <v>53300</v>
      </c>
      <c r="I35" s="17" t="s">
        <v>17</v>
      </c>
      <c r="J35" s="18" t="s">
        <v>18</v>
      </c>
      <c r="K35" s="18">
        <v>18</v>
      </c>
      <c r="L35" s="18"/>
      <c r="M35" s="44">
        <f t="shared" si="1"/>
        <v>18</v>
      </c>
      <c r="N35" s="18" t="s">
        <v>383</v>
      </c>
      <c r="O35" s="19" t="s">
        <v>174</v>
      </c>
    </row>
    <row r="36" spans="1:15" ht="38.25" x14ac:dyDescent="0.2">
      <c r="A36" s="9" t="s">
        <v>175</v>
      </c>
      <c r="B36" s="10" t="s">
        <v>176</v>
      </c>
      <c r="C36" s="11" t="s">
        <v>177</v>
      </c>
      <c r="D36" s="12" t="s">
        <v>15</v>
      </c>
      <c r="E36" s="13" t="s">
        <v>178</v>
      </c>
      <c r="F36" s="14">
        <v>128000</v>
      </c>
      <c r="G36" s="15">
        <f t="shared" si="0"/>
        <v>76.5625</v>
      </c>
      <c r="H36" s="16">
        <v>98000</v>
      </c>
      <c r="I36" s="17" t="s">
        <v>17</v>
      </c>
      <c r="J36" s="18" t="s">
        <v>18</v>
      </c>
      <c r="K36" s="18">
        <v>18</v>
      </c>
      <c r="L36" s="18"/>
      <c r="M36" s="44">
        <f t="shared" si="1"/>
        <v>18</v>
      </c>
      <c r="N36" s="18" t="s">
        <v>383</v>
      </c>
      <c r="O36" s="19" t="s">
        <v>179</v>
      </c>
    </row>
    <row r="37" spans="1:15" ht="33.75" x14ac:dyDescent="0.2">
      <c r="A37" s="9" t="s">
        <v>180</v>
      </c>
      <c r="B37" s="10" t="s">
        <v>114</v>
      </c>
      <c r="C37" s="11" t="s">
        <v>115</v>
      </c>
      <c r="D37" s="12" t="s">
        <v>15</v>
      </c>
      <c r="E37" s="13" t="s">
        <v>181</v>
      </c>
      <c r="F37" s="14">
        <v>125000</v>
      </c>
      <c r="G37" s="15">
        <f t="shared" si="0"/>
        <v>80</v>
      </c>
      <c r="H37" s="16">
        <v>100000</v>
      </c>
      <c r="I37" s="17" t="s">
        <v>17</v>
      </c>
      <c r="J37" s="18" t="s">
        <v>18</v>
      </c>
      <c r="K37" s="18">
        <v>17</v>
      </c>
      <c r="L37" s="18"/>
      <c r="M37" s="44">
        <f t="shared" si="1"/>
        <v>17</v>
      </c>
      <c r="N37" s="18" t="s">
        <v>383</v>
      </c>
      <c r="O37" s="19" t="s">
        <v>182</v>
      </c>
    </row>
    <row r="38" spans="1:15" ht="25.5" x14ac:dyDescent="0.2">
      <c r="A38" s="9" t="s">
        <v>183</v>
      </c>
      <c r="B38" s="10" t="s">
        <v>184</v>
      </c>
      <c r="C38" s="11" t="s">
        <v>185</v>
      </c>
      <c r="D38" s="12" t="s">
        <v>15</v>
      </c>
      <c r="E38" s="13" t="s">
        <v>186</v>
      </c>
      <c r="F38" s="14">
        <v>130000</v>
      </c>
      <c r="G38" s="15">
        <f t="shared" si="0"/>
        <v>76.923076923076934</v>
      </c>
      <c r="H38" s="16">
        <v>100000</v>
      </c>
      <c r="I38" s="17" t="s">
        <v>17</v>
      </c>
      <c r="J38" s="18" t="s">
        <v>18</v>
      </c>
      <c r="K38" s="18">
        <v>17</v>
      </c>
      <c r="L38" s="18"/>
      <c r="M38" s="44">
        <f t="shared" si="1"/>
        <v>17</v>
      </c>
      <c r="N38" s="18" t="s">
        <v>383</v>
      </c>
      <c r="O38" s="19" t="s">
        <v>187</v>
      </c>
    </row>
    <row r="39" spans="1:15" ht="25.5" x14ac:dyDescent="0.2">
      <c r="A39" s="9" t="s">
        <v>188</v>
      </c>
      <c r="B39" s="10" t="s">
        <v>189</v>
      </c>
      <c r="C39" s="11" t="s">
        <v>190</v>
      </c>
      <c r="D39" s="12" t="s">
        <v>15</v>
      </c>
      <c r="E39" s="13" t="s">
        <v>191</v>
      </c>
      <c r="F39" s="14">
        <v>125000</v>
      </c>
      <c r="G39" s="15">
        <f t="shared" si="0"/>
        <v>80</v>
      </c>
      <c r="H39" s="16">
        <v>100000</v>
      </c>
      <c r="I39" s="17" t="s">
        <v>17</v>
      </c>
      <c r="J39" s="18" t="s">
        <v>18</v>
      </c>
      <c r="K39" s="18">
        <v>17</v>
      </c>
      <c r="L39" s="18"/>
      <c r="M39" s="44">
        <f t="shared" si="1"/>
        <v>17</v>
      </c>
      <c r="N39" s="18" t="s">
        <v>383</v>
      </c>
      <c r="O39" s="19" t="s">
        <v>192</v>
      </c>
    </row>
    <row r="40" spans="1:15" ht="25.5" x14ac:dyDescent="0.2">
      <c r="A40" s="9" t="s">
        <v>193</v>
      </c>
      <c r="B40" s="36" t="s">
        <v>194</v>
      </c>
      <c r="C40" s="11" t="s">
        <v>195</v>
      </c>
      <c r="D40" s="12" t="s">
        <v>167</v>
      </c>
      <c r="E40" s="13" t="s">
        <v>196</v>
      </c>
      <c r="F40" s="14">
        <v>38793</v>
      </c>
      <c r="G40" s="15">
        <f t="shared" si="0"/>
        <v>79.911324207975667</v>
      </c>
      <c r="H40" s="16">
        <v>31000</v>
      </c>
      <c r="I40" s="17" t="s">
        <v>17</v>
      </c>
      <c r="J40" s="18" t="s">
        <v>18</v>
      </c>
      <c r="K40" s="18">
        <v>17</v>
      </c>
      <c r="L40" s="18"/>
      <c r="M40" s="44">
        <f t="shared" si="1"/>
        <v>17</v>
      </c>
      <c r="N40" s="18" t="s">
        <v>383</v>
      </c>
      <c r="O40" s="19" t="s">
        <v>197</v>
      </c>
    </row>
    <row r="41" spans="1:15" ht="25.5" x14ac:dyDescent="0.2">
      <c r="A41" s="9" t="s">
        <v>203</v>
      </c>
      <c r="B41" s="10" t="s">
        <v>204</v>
      </c>
      <c r="C41" s="11" t="s">
        <v>205</v>
      </c>
      <c r="D41" s="12" t="s">
        <v>39</v>
      </c>
      <c r="E41" s="13" t="s">
        <v>206</v>
      </c>
      <c r="F41" s="14">
        <v>132320</v>
      </c>
      <c r="G41" s="15">
        <f t="shared" si="0"/>
        <v>75.347642079806533</v>
      </c>
      <c r="H41" s="16">
        <v>99700</v>
      </c>
      <c r="I41" s="17" t="s">
        <v>17</v>
      </c>
      <c r="J41" s="18" t="s">
        <v>18</v>
      </c>
      <c r="K41" s="18">
        <v>17</v>
      </c>
      <c r="L41" s="18"/>
      <c r="M41" s="44">
        <f t="shared" si="1"/>
        <v>17</v>
      </c>
      <c r="N41" s="18" t="s">
        <v>383</v>
      </c>
      <c r="O41" s="19" t="s">
        <v>207</v>
      </c>
    </row>
    <row r="42" spans="1:15" ht="25.5" x14ac:dyDescent="0.2">
      <c r="A42" s="9" t="s">
        <v>208</v>
      </c>
      <c r="B42" s="10" t="s">
        <v>209</v>
      </c>
      <c r="C42" s="11" t="s">
        <v>210</v>
      </c>
      <c r="D42" s="12" t="s">
        <v>15</v>
      </c>
      <c r="E42" s="13" t="s">
        <v>211</v>
      </c>
      <c r="F42" s="14">
        <v>90000</v>
      </c>
      <c r="G42" s="15">
        <f t="shared" si="0"/>
        <v>80</v>
      </c>
      <c r="H42" s="16">
        <v>72000</v>
      </c>
      <c r="I42" s="17" t="s">
        <v>17</v>
      </c>
      <c r="J42" s="18" t="s">
        <v>212</v>
      </c>
      <c r="K42" s="18">
        <v>17</v>
      </c>
      <c r="L42" s="18"/>
      <c r="M42" s="44">
        <f t="shared" si="1"/>
        <v>17</v>
      </c>
      <c r="N42" s="18" t="s">
        <v>383</v>
      </c>
      <c r="O42" s="19" t="s">
        <v>213</v>
      </c>
    </row>
    <row r="43" spans="1:15" ht="45" x14ac:dyDescent="0.2">
      <c r="A43" s="9" t="s">
        <v>225</v>
      </c>
      <c r="B43" s="10" t="s">
        <v>226</v>
      </c>
      <c r="C43" s="11" t="s">
        <v>227</v>
      </c>
      <c r="D43" s="12" t="s">
        <v>45</v>
      </c>
      <c r="E43" s="13" t="s">
        <v>228</v>
      </c>
      <c r="F43" s="14">
        <v>130000</v>
      </c>
      <c r="G43" s="15">
        <f>(H43/F43)*100</f>
        <v>48.846153846153847</v>
      </c>
      <c r="H43" s="16">
        <v>63500</v>
      </c>
      <c r="I43" s="17" t="s">
        <v>17</v>
      </c>
      <c r="J43" s="18" t="s">
        <v>229</v>
      </c>
      <c r="K43" s="18">
        <v>16</v>
      </c>
      <c r="L43" s="18">
        <v>1</v>
      </c>
      <c r="M43" s="44">
        <f t="shared" si="1"/>
        <v>17</v>
      </c>
      <c r="N43" s="18" t="s">
        <v>383</v>
      </c>
      <c r="O43" s="19" t="s">
        <v>230</v>
      </c>
    </row>
    <row r="44" spans="1:15" ht="33.75" x14ac:dyDescent="0.2">
      <c r="A44" s="9" t="s">
        <v>231</v>
      </c>
      <c r="B44" s="10" t="s">
        <v>232</v>
      </c>
      <c r="C44" s="11" t="s">
        <v>233</v>
      </c>
      <c r="D44" s="12" t="s">
        <v>222</v>
      </c>
      <c r="E44" s="13" t="s">
        <v>234</v>
      </c>
      <c r="F44" s="14">
        <v>223200</v>
      </c>
      <c r="G44" s="15">
        <f>(H44/F44)*100</f>
        <v>44.802867383512549</v>
      </c>
      <c r="H44" s="16">
        <v>100000</v>
      </c>
      <c r="I44" s="17" t="s">
        <v>17</v>
      </c>
      <c r="J44" s="18" t="s">
        <v>18</v>
      </c>
      <c r="K44" s="18">
        <v>16</v>
      </c>
      <c r="L44" s="18">
        <v>1</v>
      </c>
      <c r="M44" s="44">
        <f t="shared" si="1"/>
        <v>17</v>
      </c>
      <c r="N44" s="18" t="s">
        <v>383</v>
      </c>
      <c r="O44" s="19" t="s">
        <v>235</v>
      </c>
    </row>
    <row r="45" spans="1:15" ht="33.75" x14ac:dyDescent="0.2">
      <c r="A45" s="9" t="s">
        <v>236</v>
      </c>
      <c r="B45" s="10" t="s">
        <v>237</v>
      </c>
      <c r="C45" s="11" t="s">
        <v>238</v>
      </c>
      <c r="D45" s="12" t="s">
        <v>45</v>
      </c>
      <c r="E45" s="13" t="s">
        <v>239</v>
      </c>
      <c r="F45" s="14">
        <v>105000</v>
      </c>
      <c r="G45" s="15">
        <f>(H45/F45)*100</f>
        <v>50</v>
      </c>
      <c r="H45" s="16">
        <v>52500</v>
      </c>
      <c r="I45" s="17" t="s">
        <v>17</v>
      </c>
      <c r="J45" s="18" t="s">
        <v>18</v>
      </c>
      <c r="K45" s="18">
        <v>16</v>
      </c>
      <c r="L45" s="18">
        <v>1</v>
      </c>
      <c r="M45" s="44">
        <f t="shared" si="1"/>
        <v>17</v>
      </c>
      <c r="N45" s="18" t="s">
        <v>383</v>
      </c>
      <c r="O45" s="19" t="s">
        <v>240</v>
      </c>
    </row>
    <row r="46" spans="1:15" x14ac:dyDescent="0.2">
      <c r="A46" s="9"/>
      <c r="B46" s="10"/>
      <c r="C46" s="11"/>
      <c r="D46" s="12"/>
      <c r="E46" s="13"/>
      <c r="F46" s="14"/>
      <c r="G46" s="15"/>
      <c r="H46" s="16"/>
      <c r="I46" s="17"/>
      <c r="J46" s="18"/>
      <c r="K46" s="18"/>
      <c r="L46" s="18"/>
      <c r="M46" s="44"/>
      <c r="N46" s="18"/>
      <c r="O46" s="19"/>
    </row>
    <row r="47" spans="1:15" x14ac:dyDescent="0.2">
      <c r="A47" s="9"/>
      <c r="B47" s="10"/>
      <c r="C47" s="11"/>
      <c r="D47" s="12"/>
      <c r="E47" s="13"/>
      <c r="F47" s="14"/>
      <c r="G47" s="15"/>
      <c r="H47" s="16"/>
      <c r="I47" s="17"/>
      <c r="J47" s="18"/>
      <c r="K47" s="18"/>
      <c r="L47" s="18"/>
      <c r="M47" s="44"/>
      <c r="N47" s="18"/>
      <c r="O47" s="19"/>
    </row>
    <row r="48" spans="1:15" ht="30" customHeight="1" x14ac:dyDescent="0.2">
      <c r="A48" s="37"/>
      <c r="B48" s="38"/>
      <c r="C48" s="39"/>
      <c r="D48" s="40"/>
      <c r="E48" s="81" t="s">
        <v>384</v>
      </c>
      <c r="F48" s="41"/>
      <c r="G48" s="42"/>
      <c r="H48" s="43">
        <f>SUM(H3:H47)</f>
        <v>2922900</v>
      </c>
      <c r="I48" s="40"/>
      <c r="J48" s="44"/>
      <c r="K48" s="44"/>
      <c r="L48" s="44"/>
      <c r="M48" s="44"/>
      <c r="N48" s="44"/>
      <c r="O48" s="45"/>
    </row>
    <row r="49" spans="1:15" ht="30" customHeight="1" x14ac:dyDescent="0.2">
      <c r="A49" s="37"/>
      <c r="B49" s="38"/>
      <c r="C49" s="39"/>
      <c r="D49" s="40"/>
      <c r="E49" s="81" t="s">
        <v>385</v>
      </c>
      <c r="F49" s="41"/>
      <c r="G49" s="42"/>
      <c r="H49" s="43">
        <f>3000000-H48</f>
        <v>77100</v>
      </c>
      <c r="I49" s="40"/>
      <c r="J49" s="44"/>
      <c r="K49" s="44"/>
      <c r="L49" s="44"/>
      <c r="M49" s="44"/>
      <c r="N49" s="44"/>
      <c r="O49" s="45"/>
    </row>
    <row r="50" spans="1:15" ht="25.5" x14ac:dyDescent="0.2">
      <c r="A50" s="9" t="s">
        <v>214</v>
      </c>
      <c r="B50" s="10" t="s">
        <v>215</v>
      </c>
      <c r="C50" s="11" t="s">
        <v>216</v>
      </c>
      <c r="D50" s="12" t="s">
        <v>23</v>
      </c>
      <c r="E50" s="13" t="s">
        <v>217</v>
      </c>
      <c r="F50" s="14">
        <v>60000</v>
      </c>
      <c r="G50" s="15">
        <f t="shared" ref="G50:G53" si="2">(H50/F50)*100</f>
        <v>50</v>
      </c>
      <c r="H50" s="16">
        <v>30000</v>
      </c>
      <c r="I50" s="17" t="s">
        <v>17</v>
      </c>
      <c r="J50" s="18" t="s">
        <v>18</v>
      </c>
      <c r="K50" s="18">
        <v>16</v>
      </c>
      <c r="L50" s="18"/>
      <c r="M50" s="44">
        <f t="shared" ref="M50:M67" si="3">K50+L50</f>
        <v>16</v>
      </c>
      <c r="N50" s="18" t="s">
        <v>383</v>
      </c>
      <c r="O50" s="19" t="s">
        <v>218</v>
      </c>
    </row>
    <row r="51" spans="1:15" ht="25.5" x14ac:dyDescent="0.2">
      <c r="A51" s="9" t="s">
        <v>219</v>
      </c>
      <c r="B51" s="10" t="s">
        <v>220</v>
      </c>
      <c r="C51" s="11" t="s">
        <v>221</v>
      </c>
      <c r="D51" s="12" t="s">
        <v>222</v>
      </c>
      <c r="E51" s="13" t="s">
        <v>223</v>
      </c>
      <c r="F51" s="14">
        <v>100000</v>
      </c>
      <c r="G51" s="15">
        <f t="shared" si="2"/>
        <v>80</v>
      </c>
      <c r="H51" s="16">
        <v>80000</v>
      </c>
      <c r="I51" s="17" t="s">
        <v>17</v>
      </c>
      <c r="J51" s="18" t="s">
        <v>18</v>
      </c>
      <c r="K51" s="18">
        <v>16</v>
      </c>
      <c r="L51" s="18"/>
      <c r="M51" s="44">
        <f t="shared" si="3"/>
        <v>16</v>
      </c>
      <c r="N51" s="18" t="s">
        <v>383</v>
      </c>
      <c r="O51" s="19" t="s">
        <v>224</v>
      </c>
    </row>
    <row r="52" spans="1:15" ht="25.5" x14ac:dyDescent="0.2">
      <c r="A52" s="9" t="s">
        <v>241</v>
      </c>
      <c r="B52" s="10" t="s">
        <v>242</v>
      </c>
      <c r="C52" s="11" t="s">
        <v>243</v>
      </c>
      <c r="D52" s="12" t="s">
        <v>39</v>
      </c>
      <c r="E52" s="13" t="s">
        <v>244</v>
      </c>
      <c r="F52" s="14">
        <v>49000</v>
      </c>
      <c r="G52" s="15">
        <f t="shared" si="2"/>
        <v>79.591836734693871</v>
      </c>
      <c r="H52" s="16">
        <v>39000</v>
      </c>
      <c r="I52" s="17" t="s">
        <v>17</v>
      </c>
      <c r="J52" s="18" t="s">
        <v>18</v>
      </c>
      <c r="K52" s="18">
        <v>16</v>
      </c>
      <c r="L52" s="18"/>
      <c r="M52" s="44">
        <f t="shared" si="3"/>
        <v>16</v>
      </c>
      <c r="N52" s="18" t="s">
        <v>383</v>
      </c>
      <c r="O52" s="19" t="s">
        <v>245</v>
      </c>
    </row>
    <row r="53" spans="1:15" ht="33.75" x14ac:dyDescent="0.2">
      <c r="A53" s="9" t="s">
        <v>246</v>
      </c>
      <c r="B53" s="10" t="s">
        <v>226</v>
      </c>
      <c r="C53" s="11" t="s">
        <v>227</v>
      </c>
      <c r="D53" s="12" t="s">
        <v>45</v>
      </c>
      <c r="E53" s="13" t="s">
        <v>247</v>
      </c>
      <c r="F53" s="14">
        <v>121700</v>
      </c>
      <c r="G53" s="15">
        <f t="shared" si="2"/>
        <v>48.562037797863603</v>
      </c>
      <c r="H53" s="16">
        <v>59100</v>
      </c>
      <c r="I53" s="17" t="s">
        <v>17</v>
      </c>
      <c r="J53" s="18" t="s">
        <v>248</v>
      </c>
      <c r="K53" s="18">
        <v>15</v>
      </c>
      <c r="L53" s="18"/>
      <c r="M53" s="44">
        <f t="shared" si="3"/>
        <v>15</v>
      </c>
      <c r="N53" s="18" t="s">
        <v>383</v>
      </c>
      <c r="O53" s="19" t="s">
        <v>249</v>
      </c>
    </row>
    <row r="54" spans="1:15" ht="18" customHeight="1" x14ac:dyDescent="0.2">
      <c r="A54" s="129" t="s">
        <v>250</v>
      </c>
      <c r="B54" s="131" t="s">
        <v>251</v>
      </c>
      <c r="C54" s="133" t="s">
        <v>252</v>
      </c>
      <c r="D54" s="135" t="s">
        <v>23</v>
      </c>
      <c r="E54" s="137" t="s">
        <v>253</v>
      </c>
      <c r="F54" s="120">
        <v>224900</v>
      </c>
      <c r="G54" s="122">
        <f>((H54+H55)/F54)*100</f>
        <v>44.464206313917302</v>
      </c>
      <c r="H54" s="16">
        <v>32300</v>
      </c>
      <c r="I54" s="17" t="s">
        <v>17</v>
      </c>
      <c r="J54" s="124" t="s">
        <v>18</v>
      </c>
      <c r="K54" s="124">
        <v>15</v>
      </c>
      <c r="L54" s="77"/>
      <c r="M54" s="126">
        <f t="shared" si="3"/>
        <v>15</v>
      </c>
      <c r="N54" s="124" t="s">
        <v>383</v>
      </c>
      <c r="O54" s="116" t="s">
        <v>254</v>
      </c>
    </row>
    <row r="55" spans="1:15" ht="18" customHeight="1" x14ac:dyDescent="0.2">
      <c r="A55" s="130"/>
      <c r="B55" s="132"/>
      <c r="C55" s="134"/>
      <c r="D55" s="136"/>
      <c r="E55" s="138"/>
      <c r="F55" s="121"/>
      <c r="G55" s="123"/>
      <c r="H55" s="16">
        <v>67700</v>
      </c>
      <c r="I55" s="24" t="s">
        <v>93</v>
      </c>
      <c r="J55" s="125"/>
      <c r="K55" s="125"/>
      <c r="L55" s="78"/>
      <c r="M55" s="127"/>
      <c r="N55" s="125"/>
      <c r="O55" s="117"/>
    </row>
    <row r="56" spans="1:15" ht="33.75" x14ac:dyDescent="0.2">
      <c r="A56" s="9" t="s">
        <v>255</v>
      </c>
      <c r="B56" s="10" t="s">
        <v>204</v>
      </c>
      <c r="C56" s="11" t="s">
        <v>205</v>
      </c>
      <c r="D56" s="12" t="s">
        <v>39</v>
      </c>
      <c r="E56" s="13" t="s">
        <v>256</v>
      </c>
      <c r="F56" s="14">
        <v>125000</v>
      </c>
      <c r="G56" s="15">
        <f t="shared" ref="G56:G67" si="4">(H56/F56)*100</f>
        <v>80</v>
      </c>
      <c r="H56" s="16">
        <v>100000</v>
      </c>
      <c r="I56" s="17" t="s">
        <v>17</v>
      </c>
      <c r="J56" s="18" t="s">
        <v>18</v>
      </c>
      <c r="K56" s="18">
        <v>15</v>
      </c>
      <c r="L56" s="18"/>
      <c r="M56" s="44">
        <f t="shared" si="3"/>
        <v>15</v>
      </c>
      <c r="N56" s="18" t="s">
        <v>383</v>
      </c>
      <c r="O56" s="19" t="s">
        <v>257</v>
      </c>
    </row>
    <row r="57" spans="1:15" ht="25.5" x14ac:dyDescent="0.2">
      <c r="A57" s="9" t="s">
        <v>198</v>
      </c>
      <c r="B57" s="10" t="s">
        <v>199</v>
      </c>
      <c r="C57" s="11" t="s">
        <v>200</v>
      </c>
      <c r="D57" s="12" t="s">
        <v>39</v>
      </c>
      <c r="E57" s="13" t="s">
        <v>201</v>
      </c>
      <c r="F57" s="14">
        <v>92500</v>
      </c>
      <c r="G57" s="15">
        <f>(H57/F57)*100</f>
        <v>78.378378378378372</v>
      </c>
      <c r="H57" s="16">
        <v>72500</v>
      </c>
      <c r="I57" s="17" t="s">
        <v>17</v>
      </c>
      <c r="J57" s="18" t="s">
        <v>18</v>
      </c>
      <c r="K57" s="18">
        <v>17</v>
      </c>
      <c r="L57" s="18">
        <v>-2</v>
      </c>
      <c r="M57" s="44">
        <f t="shared" si="3"/>
        <v>15</v>
      </c>
      <c r="N57" s="18" t="s">
        <v>383</v>
      </c>
      <c r="O57" s="19" t="s">
        <v>202</v>
      </c>
    </row>
    <row r="58" spans="1:15" ht="38.25" x14ac:dyDescent="0.2">
      <c r="A58" s="9" t="s">
        <v>258</v>
      </c>
      <c r="B58" s="10" t="s">
        <v>259</v>
      </c>
      <c r="C58" s="11" t="s">
        <v>260</v>
      </c>
      <c r="D58" s="12" t="s">
        <v>15</v>
      </c>
      <c r="E58" s="13" t="s">
        <v>261</v>
      </c>
      <c r="F58" s="14">
        <v>125000</v>
      </c>
      <c r="G58" s="15">
        <f t="shared" si="4"/>
        <v>80</v>
      </c>
      <c r="H58" s="16">
        <v>100000</v>
      </c>
      <c r="I58" s="17" t="s">
        <v>17</v>
      </c>
      <c r="J58" s="18" t="s">
        <v>18</v>
      </c>
      <c r="K58" s="18">
        <v>14</v>
      </c>
      <c r="L58" s="18"/>
      <c r="M58" s="44">
        <f t="shared" si="3"/>
        <v>14</v>
      </c>
      <c r="N58" s="18" t="s">
        <v>383</v>
      </c>
      <c r="O58" s="19" t="s">
        <v>262</v>
      </c>
    </row>
    <row r="59" spans="1:15" ht="33.75" x14ac:dyDescent="0.2">
      <c r="A59" s="9" t="s">
        <v>263</v>
      </c>
      <c r="B59" s="10" t="s">
        <v>209</v>
      </c>
      <c r="C59" s="11" t="s">
        <v>210</v>
      </c>
      <c r="D59" s="12" t="s">
        <v>15</v>
      </c>
      <c r="E59" s="13" t="s">
        <v>264</v>
      </c>
      <c r="F59" s="14">
        <v>125000</v>
      </c>
      <c r="G59" s="15">
        <f t="shared" si="4"/>
        <v>80</v>
      </c>
      <c r="H59" s="16">
        <v>100000</v>
      </c>
      <c r="I59" s="17" t="s">
        <v>17</v>
      </c>
      <c r="J59" s="18" t="s">
        <v>265</v>
      </c>
      <c r="K59" s="18">
        <v>14</v>
      </c>
      <c r="L59" s="18"/>
      <c r="M59" s="44">
        <f t="shared" si="3"/>
        <v>14</v>
      </c>
      <c r="N59" s="18" t="s">
        <v>383</v>
      </c>
      <c r="O59" s="19" t="s">
        <v>266</v>
      </c>
    </row>
    <row r="60" spans="1:15" ht="25.5" x14ac:dyDescent="0.2">
      <c r="A60" s="9" t="s">
        <v>267</v>
      </c>
      <c r="B60" s="10" t="s">
        <v>242</v>
      </c>
      <c r="C60" s="11" t="s">
        <v>243</v>
      </c>
      <c r="D60" s="12" t="s">
        <v>39</v>
      </c>
      <c r="E60" s="13" t="s">
        <v>268</v>
      </c>
      <c r="F60" s="14">
        <v>75000</v>
      </c>
      <c r="G60" s="15">
        <f t="shared" si="4"/>
        <v>80</v>
      </c>
      <c r="H60" s="16">
        <v>60000</v>
      </c>
      <c r="I60" s="17" t="s">
        <v>17</v>
      </c>
      <c r="J60" s="18" t="s">
        <v>18</v>
      </c>
      <c r="K60" s="18">
        <v>14</v>
      </c>
      <c r="L60" s="18"/>
      <c r="M60" s="44">
        <f t="shared" si="3"/>
        <v>14</v>
      </c>
      <c r="N60" s="18" t="s">
        <v>383</v>
      </c>
      <c r="O60" s="19" t="s">
        <v>269</v>
      </c>
    </row>
    <row r="61" spans="1:15" ht="25.5" x14ac:dyDescent="0.2">
      <c r="A61" s="9" t="s">
        <v>270</v>
      </c>
      <c r="B61" s="10" t="s">
        <v>271</v>
      </c>
      <c r="C61" s="11" t="s">
        <v>272</v>
      </c>
      <c r="D61" s="17" t="s">
        <v>273</v>
      </c>
      <c r="E61" s="13" t="s">
        <v>274</v>
      </c>
      <c r="F61" s="14">
        <v>62800</v>
      </c>
      <c r="G61" s="15">
        <f t="shared" si="4"/>
        <v>66.082802547770697</v>
      </c>
      <c r="H61" s="16">
        <v>41500</v>
      </c>
      <c r="I61" s="17" t="s">
        <v>17</v>
      </c>
      <c r="J61" s="18" t="s">
        <v>18</v>
      </c>
      <c r="K61" s="18">
        <v>10</v>
      </c>
      <c r="L61" s="18"/>
      <c r="M61" s="44">
        <f t="shared" si="3"/>
        <v>10</v>
      </c>
      <c r="N61" s="18" t="s">
        <v>383</v>
      </c>
      <c r="O61" s="19" t="s">
        <v>275</v>
      </c>
    </row>
    <row r="62" spans="1:15" ht="33.75" x14ac:dyDescent="0.2">
      <c r="A62" s="9" t="s">
        <v>276</v>
      </c>
      <c r="B62" s="10" t="s">
        <v>277</v>
      </c>
      <c r="C62" s="11" t="s">
        <v>278</v>
      </c>
      <c r="D62" s="12" t="s">
        <v>15</v>
      </c>
      <c r="E62" s="13" t="s">
        <v>279</v>
      </c>
      <c r="F62" s="14">
        <v>130620</v>
      </c>
      <c r="G62" s="15">
        <f t="shared" si="4"/>
        <v>38.278977185729595</v>
      </c>
      <c r="H62" s="16">
        <v>50000</v>
      </c>
      <c r="I62" s="17" t="s">
        <v>17</v>
      </c>
      <c r="J62" s="18" t="s">
        <v>18</v>
      </c>
      <c r="K62" s="18">
        <v>10</v>
      </c>
      <c r="L62" s="18"/>
      <c r="M62" s="44">
        <f t="shared" si="3"/>
        <v>10</v>
      </c>
      <c r="N62" s="18" t="s">
        <v>383</v>
      </c>
      <c r="O62" s="19" t="s">
        <v>280</v>
      </c>
    </row>
    <row r="63" spans="1:15" ht="45" x14ac:dyDescent="0.2">
      <c r="A63" s="9" t="s">
        <v>281</v>
      </c>
      <c r="B63" s="10" t="s">
        <v>282</v>
      </c>
      <c r="C63" s="11" t="s">
        <v>283</v>
      </c>
      <c r="D63" s="12" t="s">
        <v>15</v>
      </c>
      <c r="E63" s="13" t="s">
        <v>284</v>
      </c>
      <c r="F63" s="14">
        <v>273000</v>
      </c>
      <c r="G63" s="15">
        <f t="shared" si="4"/>
        <v>36.630036630036628</v>
      </c>
      <c r="H63" s="16">
        <v>100000</v>
      </c>
      <c r="I63" s="17" t="s">
        <v>17</v>
      </c>
      <c r="J63" s="18" t="s">
        <v>18</v>
      </c>
      <c r="K63" s="18">
        <v>10</v>
      </c>
      <c r="L63" s="18"/>
      <c r="M63" s="44">
        <f t="shared" si="3"/>
        <v>10</v>
      </c>
      <c r="N63" s="18" t="s">
        <v>383</v>
      </c>
      <c r="O63" s="19" t="s">
        <v>285</v>
      </c>
    </row>
    <row r="64" spans="1:15" ht="33.75" x14ac:dyDescent="0.2">
      <c r="A64" s="9" t="s">
        <v>286</v>
      </c>
      <c r="B64" s="10" t="s">
        <v>287</v>
      </c>
      <c r="C64" s="11" t="s">
        <v>288</v>
      </c>
      <c r="D64" s="12" t="s">
        <v>15</v>
      </c>
      <c r="E64" s="13" t="s">
        <v>289</v>
      </c>
      <c r="F64" s="14">
        <v>501000</v>
      </c>
      <c r="G64" s="15">
        <f t="shared" si="4"/>
        <v>19.960079840319363</v>
      </c>
      <c r="H64" s="16">
        <v>100000</v>
      </c>
      <c r="I64" s="17" t="s">
        <v>17</v>
      </c>
      <c r="J64" s="18" t="s">
        <v>18</v>
      </c>
      <c r="K64" s="18">
        <v>8</v>
      </c>
      <c r="L64" s="18"/>
      <c r="M64" s="44">
        <f t="shared" si="3"/>
        <v>8</v>
      </c>
      <c r="N64" s="18" t="s">
        <v>383</v>
      </c>
      <c r="O64" s="19" t="s">
        <v>290</v>
      </c>
    </row>
    <row r="65" spans="1:16" ht="33.75" x14ac:dyDescent="0.2">
      <c r="A65" s="9" t="s">
        <v>291</v>
      </c>
      <c r="B65" s="10" t="s">
        <v>292</v>
      </c>
      <c r="C65" s="11" t="s">
        <v>293</v>
      </c>
      <c r="D65" s="12" t="s">
        <v>15</v>
      </c>
      <c r="E65" s="13" t="s">
        <v>294</v>
      </c>
      <c r="F65" s="14">
        <v>135000</v>
      </c>
      <c r="G65" s="15">
        <f t="shared" si="4"/>
        <v>74.074074074074076</v>
      </c>
      <c r="H65" s="16">
        <v>100000</v>
      </c>
      <c r="I65" s="17" t="s">
        <v>17</v>
      </c>
      <c r="J65" s="18" t="s">
        <v>18</v>
      </c>
      <c r="K65" s="18">
        <v>8</v>
      </c>
      <c r="L65" s="18"/>
      <c r="M65" s="44">
        <f t="shared" si="3"/>
        <v>8</v>
      </c>
      <c r="N65" s="18" t="s">
        <v>383</v>
      </c>
      <c r="O65" s="19" t="s">
        <v>295</v>
      </c>
    </row>
    <row r="66" spans="1:16" ht="45" x14ac:dyDescent="0.2">
      <c r="A66" s="9" t="s">
        <v>296</v>
      </c>
      <c r="B66" s="46" t="s">
        <v>292</v>
      </c>
      <c r="C66" s="11" t="s">
        <v>293</v>
      </c>
      <c r="D66" s="12" t="s">
        <v>15</v>
      </c>
      <c r="E66" s="13" t="s">
        <v>297</v>
      </c>
      <c r="F66" s="14">
        <v>140000</v>
      </c>
      <c r="G66" s="15">
        <f t="shared" si="4"/>
        <v>71.428571428571431</v>
      </c>
      <c r="H66" s="16">
        <v>100000</v>
      </c>
      <c r="I66" s="17" t="s">
        <v>17</v>
      </c>
      <c r="J66" s="18" t="s">
        <v>18</v>
      </c>
      <c r="K66" s="18">
        <v>8</v>
      </c>
      <c r="L66" s="18"/>
      <c r="M66" s="44">
        <f t="shared" si="3"/>
        <v>8</v>
      </c>
      <c r="N66" s="18" t="s">
        <v>383</v>
      </c>
      <c r="O66" s="19" t="s">
        <v>298</v>
      </c>
    </row>
    <row r="67" spans="1:16" ht="25.5" x14ac:dyDescent="0.2">
      <c r="A67" s="9" t="s">
        <v>299</v>
      </c>
      <c r="B67" s="10" t="s">
        <v>282</v>
      </c>
      <c r="C67" s="11" t="s">
        <v>283</v>
      </c>
      <c r="D67" s="12" t="s">
        <v>15</v>
      </c>
      <c r="E67" s="13" t="s">
        <v>300</v>
      </c>
      <c r="F67" s="14">
        <v>715000</v>
      </c>
      <c r="G67" s="15">
        <f t="shared" si="4"/>
        <v>13.986013986013987</v>
      </c>
      <c r="H67" s="16">
        <v>100000</v>
      </c>
      <c r="I67" s="17" t="s">
        <v>17</v>
      </c>
      <c r="J67" s="18" t="s">
        <v>18</v>
      </c>
      <c r="K67" s="18">
        <v>8</v>
      </c>
      <c r="L67" s="18"/>
      <c r="M67" s="44">
        <f t="shared" si="3"/>
        <v>8</v>
      </c>
      <c r="N67" s="18" t="s">
        <v>383</v>
      </c>
      <c r="O67" s="19" t="s">
        <v>301</v>
      </c>
    </row>
    <row r="68" spans="1:16" ht="26.25" customHeight="1" x14ac:dyDescent="0.2">
      <c r="A68" s="47"/>
      <c r="B68" s="48"/>
      <c r="C68" s="118"/>
      <c r="D68" s="119"/>
      <c r="E68" s="49"/>
      <c r="F68" s="50"/>
      <c r="G68" s="51"/>
      <c r="H68" s="50">
        <f>SUM(H50:H67)+H48</f>
        <v>4255000</v>
      </c>
      <c r="I68" s="51"/>
      <c r="J68" s="52"/>
      <c r="K68" s="53"/>
      <c r="L68" s="53"/>
      <c r="M68" s="53"/>
      <c r="N68" s="53"/>
      <c r="O68" s="54"/>
    </row>
    <row r="69" spans="1:16" ht="26.25" customHeight="1" x14ac:dyDescent="0.2">
      <c r="A69" s="55"/>
      <c r="B69" s="55"/>
      <c r="C69" s="56"/>
      <c r="D69" s="57"/>
      <c r="E69" s="57"/>
      <c r="F69" s="58"/>
      <c r="G69" s="59"/>
      <c r="H69" s="60"/>
      <c r="I69" s="59"/>
      <c r="J69" s="60"/>
      <c r="K69" s="55"/>
      <c r="L69" s="55"/>
      <c r="M69" s="55"/>
      <c r="N69" s="55"/>
      <c r="O69" s="61"/>
      <c r="P69" s="56"/>
    </row>
    <row r="70" spans="1:16" ht="26.25" customHeight="1" x14ac:dyDescent="0.2">
      <c r="A70" s="55"/>
      <c r="B70" s="73"/>
      <c r="C70" s="57"/>
      <c r="D70" s="57"/>
      <c r="E70" s="58"/>
      <c r="F70" s="59"/>
      <c r="G70" s="60"/>
      <c r="H70" s="59"/>
      <c r="I70" s="60"/>
      <c r="J70" s="55"/>
      <c r="K70" s="61"/>
      <c r="L70" s="61"/>
      <c r="M70" s="61"/>
      <c r="N70" s="61"/>
      <c r="O70" s="74" t="s">
        <v>302</v>
      </c>
    </row>
    <row r="71" spans="1:16" ht="26.25" customHeight="1" x14ac:dyDescent="0.2">
      <c r="A71" s="9" t="s">
        <v>303</v>
      </c>
      <c r="B71" s="10" t="s">
        <v>215</v>
      </c>
      <c r="C71" s="11" t="s">
        <v>216</v>
      </c>
      <c r="D71" s="12" t="s">
        <v>23</v>
      </c>
      <c r="E71" s="13" t="s">
        <v>304</v>
      </c>
      <c r="F71" s="67">
        <v>50000</v>
      </c>
      <c r="G71" s="15">
        <f t="shared" ref="G71:G90" si="5">(H71/F71)*100</f>
        <v>50</v>
      </c>
      <c r="H71" s="68">
        <v>25000</v>
      </c>
      <c r="I71" s="12" t="s">
        <v>305</v>
      </c>
      <c r="J71" s="18" t="s">
        <v>305</v>
      </c>
      <c r="K71" s="18" t="s">
        <v>305</v>
      </c>
      <c r="L71" s="18"/>
      <c r="M71" s="18"/>
      <c r="N71" s="18"/>
      <c r="O71" s="69" t="s">
        <v>306</v>
      </c>
    </row>
    <row r="72" spans="1:16" ht="26.25" customHeight="1" x14ac:dyDescent="0.2">
      <c r="A72" s="9" t="s">
        <v>307</v>
      </c>
      <c r="B72" s="10" t="s">
        <v>271</v>
      </c>
      <c r="C72" s="11" t="s">
        <v>272</v>
      </c>
      <c r="D72" s="17" t="s">
        <v>273</v>
      </c>
      <c r="E72" s="13" t="s">
        <v>274</v>
      </c>
      <c r="F72" s="67">
        <v>56800</v>
      </c>
      <c r="G72" s="15">
        <f t="shared" si="5"/>
        <v>73.063380281690144</v>
      </c>
      <c r="H72" s="67">
        <v>41500</v>
      </c>
      <c r="I72" s="18" t="s">
        <v>305</v>
      </c>
      <c r="J72" s="18" t="s">
        <v>305</v>
      </c>
      <c r="K72" s="18" t="s">
        <v>305</v>
      </c>
      <c r="L72" s="18"/>
      <c r="M72" s="18"/>
      <c r="N72" s="18"/>
      <c r="O72" s="69" t="s">
        <v>306</v>
      </c>
    </row>
    <row r="73" spans="1:16" ht="26.25" customHeight="1" x14ac:dyDescent="0.2">
      <c r="A73" s="9" t="s">
        <v>308</v>
      </c>
      <c r="B73" s="10" t="s">
        <v>209</v>
      </c>
      <c r="C73" s="11" t="s">
        <v>210</v>
      </c>
      <c r="D73" s="12" t="s">
        <v>15</v>
      </c>
      <c r="E73" s="13" t="s">
        <v>211</v>
      </c>
      <c r="F73" s="67">
        <v>90000</v>
      </c>
      <c r="G73" s="15">
        <f t="shared" si="5"/>
        <v>80</v>
      </c>
      <c r="H73" s="67">
        <v>72000</v>
      </c>
      <c r="I73" s="12" t="s">
        <v>305</v>
      </c>
      <c r="J73" s="18" t="s">
        <v>305</v>
      </c>
      <c r="K73" s="18" t="s">
        <v>305</v>
      </c>
      <c r="L73" s="18"/>
      <c r="M73" s="18"/>
      <c r="N73" s="18"/>
      <c r="O73" s="69" t="s">
        <v>306</v>
      </c>
    </row>
    <row r="74" spans="1:16" ht="26.25" customHeight="1" x14ac:dyDescent="0.2">
      <c r="A74" s="9" t="s">
        <v>309</v>
      </c>
      <c r="B74" s="10" t="s">
        <v>209</v>
      </c>
      <c r="C74" s="11" t="s">
        <v>210</v>
      </c>
      <c r="D74" s="12" t="s">
        <v>15</v>
      </c>
      <c r="E74" s="13" t="s">
        <v>310</v>
      </c>
      <c r="F74" s="67">
        <v>125000</v>
      </c>
      <c r="G74" s="15">
        <f t="shared" si="5"/>
        <v>80</v>
      </c>
      <c r="H74" s="67">
        <v>100000</v>
      </c>
      <c r="I74" s="12" t="s">
        <v>305</v>
      </c>
      <c r="J74" s="18" t="s">
        <v>305</v>
      </c>
      <c r="K74" s="18" t="s">
        <v>305</v>
      </c>
      <c r="L74" s="18"/>
      <c r="M74" s="18"/>
      <c r="N74" s="18"/>
      <c r="O74" s="69" t="s">
        <v>306</v>
      </c>
    </row>
    <row r="75" spans="1:16" ht="26.25" customHeight="1" x14ac:dyDescent="0.2">
      <c r="A75" s="9" t="s">
        <v>311</v>
      </c>
      <c r="B75" s="10" t="s">
        <v>85</v>
      </c>
      <c r="C75" s="11" t="s">
        <v>86</v>
      </c>
      <c r="D75" s="12" t="s">
        <v>45</v>
      </c>
      <c r="E75" s="13" t="s">
        <v>162</v>
      </c>
      <c r="F75" s="67">
        <v>60000</v>
      </c>
      <c r="G75" s="15">
        <f t="shared" si="5"/>
        <v>49.166666666666664</v>
      </c>
      <c r="H75" s="67">
        <v>29500</v>
      </c>
      <c r="I75" s="12" t="s">
        <v>305</v>
      </c>
      <c r="J75" s="18" t="s">
        <v>305</v>
      </c>
      <c r="K75" s="18" t="s">
        <v>305</v>
      </c>
      <c r="L75" s="18"/>
      <c r="M75" s="18"/>
      <c r="N75" s="18"/>
      <c r="O75" s="69" t="s">
        <v>306</v>
      </c>
    </row>
    <row r="76" spans="1:16" ht="26.25" customHeight="1" x14ac:dyDescent="0.2">
      <c r="A76" s="9" t="s">
        <v>312</v>
      </c>
      <c r="B76" s="10" t="s">
        <v>85</v>
      </c>
      <c r="C76" s="11" t="s">
        <v>86</v>
      </c>
      <c r="D76" s="12" t="s">
        <v>45</v>
      </c>
      <c r="E76" s="13" t="s">
        <v>87</v>
      </c>
      <c r="F76" s="67">
        <v>60000</v>
      </c>
      <c r="G76" s="15">
        <f t="shared" si="5"/>
        <v>49.166666666666664</v>
      </c>
      <c r="H76" s="67">
        <v>29500</v>
      </c>
      <c r="I76" s="12" t="s">
        <v>305</v>
      </c>
      <c r="J76" s="18" t="s">
        <v>305</v>
      </c>
      <c r="K76" s="18" t="s">
        <v>305</v>
      </c>
      <c r="L76" s="77"/>
      <c r="M76" s="77"/>
      <c r="N76" s="77"/>
      <c r="O76" s="70" t="s">
        <v>306</v>
      </c>
    </row>
    <row r="77" spans="1:16" ht="26.25" customHeight="1" x14ac:dyDescent="0.2">
      <c r="A77" s="9" t="s">
        <v>313</v>
      </c>
      <c r="B77" s="10" t="s">
        <v>314</v>
      </c>
      <c r="C77" s="11" t="s">
        <v>315</v>
      </c>
      <c r="D77" s="12" t="s">
        <v>15</v>
      </c>
      <c r="E77" s="13" t="s">
        <v>316</v>
      </c>
      <c r="F77" s="67">
        <v>43800</v>
      </c>
      <c r="G77" s="15">
        <f t="shared" si="5"/>
        <v>79.908675799086765</v>
      </c>
      <c r="H77" s="68">
        <v>35000</v>
      </c>
      <c r="I77" s="12" t="s">
        <v>17</v>
      </c>
      <c r="J77" s="18" t="s">
        <v>18</v>
      </c>
      <c r="K77" s="18" t="s">
        <v>305</v>
      </c>
      <c r="L77" s="18"/>
      <c r="M77" s="18"/>
      <c r="N77" s="18"/>
      <c r="O77" s="71" t="s">
        <v>317</v>
      </c>
    </row>
    <row r="78" spans="1:16" ht="26.25" customHeight="1" x14ac:dyDescent="0.2">
      <c r="A78" s="9" t="s">
        <v>318</v>
      </c>
      <c r="B78" s="10" t="s">
        <v>319</v>
      </c>
      <c r="C78" s="11" t="s">
        <v>60</v>
      </c>
      <c r="D78" s="12" t="s">
        <v>23</v>
      </c>
      <c r="E78" s="13" t="s">
        <v>320</v>
      </c>
      <c r="F78" s="67">
        <v>210000</v>
      </c>
      <c r="G78" s="15">
        <f t="shared" si="5"/>
        <v>47.619047619047613</v>
      </c>
      <c r="H78" s="68">
        <v>100000</v>
      </c>
      <c r="I78" s="12" t="s">
        <v>17</v>
      </c>
      <c r="J78" s="18" t="s">
        <v>321</v>
      </c>
      <c r="K78" s="18" t="s">
        <v>305</v>
      </c>
      <c r="L78" s="18"/>
      <c r="M78" s="18"/>
      <c r="N78" s="18"/>
      <c r="O78" s="71" t="s">
        <v>322</v>
      </c>
    </row>
    <row r="79" spans="1:16" ht="26.25" customHeight="1" x14ac:dyDescent="0.2">
      <c r="A79" s="9" t="s">
        <v>323</v>
      </c>
      <c r="B79" s="10" t="s">
        <v>324</v>
      </c>
      <c r="C79" s="72" t="s">
        <v>305</v>
      </c>
      <c r="D79" s="17" t="s">
        <v>325</v>
      </c>
      <c r="E79" s="13" t="s">
        <v>326</v>
      </c>
      <c r="F79" s="67">
        <v>120000</v>
      </c>
      <c r="G79" s="15">
        <f t="shared" si="5"/>
        <v>100</v>
      </c>
      <c r="H79" s="68">
        <v>120000</v>
      </c>
      <c r="I79" s="12" t="s">
        <v>17</v>
      </c>
      <c r="J79" s="18" t="s">
        <v>18</v>
      </c>
      <c r="K79" s="18" t="s">
        <v>305</v>
      </c>
      <c r="L79" s="18"/>
      <c r="M79" s="18"/>
      <c r="N79" s="18"/>
      <c r="O79" s="71" t="s">
        <v>327</v>
      </c>
    </row>
    <row r="80" spans="1:16" ht="33.75" x14ac:dyDescent="0.2">
      <c r="A80" s="9" t="s">
        <v>328</v>
      </c>
      <c r="B80" s="10" t="s">
        <v>329</v>
      </c>
      <c r="C80" s="11" t="s">
        <v>330</v>
      </c>
      <c r="D80" s="12" t="s">
        <v>15</v>
      </c>
      <c r="E80" s="13" t="s">
        <v>331</v>
      </c>
      <c r="F80" s="67">
        <v>178200</v>
      </c>
      <c r="G80" s="15">
        <f t="shared" si="5"/>
        <v>55.555555555555557</v>
      </c>
      <c r="H80" s="67">
        <v>99000</v>
      </c>
      <c r="I80" s="12" t="s">
        <v>17</v>
      </c>
      <c r="J80" s="18" t="s">
        <v>18</v>
      </c>
      <c r="K80" s="18" t="s">
        <v>305</v>
      </c>
      <c r="L80" s="18"/>
      <c r="M80" s="18"/>
      <c r="N80" s="18"/>
      <c r="O80" s="71" t="s">
        <v>332</v>
      </c>
    </row>
    <row r="81" spans="1:15" ht="26.25" customHeight="1" x14ac:dyDescent="0.2">
      <c r="A81" s="9" t="s">
        <v>333</v>
      </c>
      <c r="B81" s="10" t="s">
        <v>334</v>
      </c>
      <c r="C81" s="11" t="s">
        <v>335</v>
      </c>
      <c r="D81" s="12" t="s">
        <v>23</v>
      </c>
      <c r="E81" s="13" t="s">
        <v>336</v>
      </c>
      <c r="F81" s="67">
        <v>67150</v>
      </c>
      <c r="G81" s="15">
        <f t="shared" si="5"/>
        <v>49.739389426656736</v>
      </c>
      <c r="H81" s="67">
        <v>33400</v>
      </c>
      <c r="I81" s="12" t="s">
        <v>17</v>
      </c>
      <c r="J81" s="18" t="s">
        <v>18</v>
      </c>
      <c r="K81" s="18" t="s">
        <v>305</v>
      </c>
      <c r="L81" s="18"/>
      <c r="M81" s="18"/>
      <c r="N81" s="18"/>
      <c r="O81" s="71" t="s">
        <v>337</v>
      </c>
    </row>
    <row r="82" spans="1:15" ht="26.25" customHeight="1" x14ac:dyDescent="0.2">
      <c r="A82" s="9" t="s">
        <v>338</v>
      </c>
      <c r="B82" s="10" t="s">
        <v>339</v>
      </c>
      <c r="C82" s="11" t="s">
        <v>340</v>
      </c>
      <c r="D82" s="12" t="s">
        <v>15</v>
      </c>
      <c r="E82" s="13" t="s">
        <v>326</v>
      </c>
      <c r="F82" s="67">
        <v>100000</v>
      </c>
      <c r="G82" s="15">
        <f t="shared" si="5"/>
        <v>100</v>
      </c>
      <c r="H82" s="67">
        <v>100000</v>
      </c>
      <c r="I82" s="12" t="s">
        <v>17</v>
      </c>
      <c r="J82" s="18" t="s">
        <v>18</v>
      </c>
      <c r="K82" s="18" t="s">
        <v>305</v>
      </c>
      <c r="L82" s="18"/>
      <c r="M82" s="18"/>
      <c r="N82" s="18"/>
      <c r="O82" s="71" t="s">
        <v>341</v>
      </c>
    </row>
    <row r="83" spans="1:15" ht="26.25" customHeight="1" x14ac:dyDescent="0.2">
      <c r="A83" s="9" t="s">
        <v>342</v>
      </c>
      <c r="B83" s="10" t="s">
        <v>343</v>
      </c>
      <c r="C83" s="11" t="s">
        <v>344</v>
      </c>
      <c r="D83" s="12" t="s">
        <v>15</v>
      </c>
      <c r="E83" s="13" t="s">
        <v>345</v>
      </c>
      <c r="F83" s="67">
        <v>100000</v>
      </c>
      <c r="G83" s="15">
        <f t="shared" si="5"/>
        <v>100</v>
      </c>
      <c r="H83" s="67">
        <v>100000</v>
      </c>
      <c r="I83" s="12" t="s">
        <v>17</v>
      </c>
      <c r="J83" s="18" t="s">
        <v>18</v>
      </c>
      <c r="K83" s="18" t="s">
        <v>305</v>
      </c>
      <c r="L83" s="18"/>
      <c r="M83" s="18"/>
      <c r="N83" s="18"/>
      <c r="O83" s="71" t="s">
        <v>341</v>
      </c>
    </row>
    <row r="84" spans="1:15" ht="33.75" x14ac:dyDescent="0.2">
      <c r="A84" s="9" t="s">
        <v>346</v>
      </c>
      <c r="B84" s="10" t="s">
        <v>347</v>
      </c>
      <c r="C84" s="11" t="s">
        <v>348</v>
      </c>
      <c r="D84" s="12" t="s">
        <v>222</v>
      </c>
      <c r="E84" s="13" t="s">
        <v>349</v>
      </c>
      <c r="F84" s="67">
        <v>2979028</v>
      </c>
      <c r="G84" s="15">
        <f t="shared" si="5"/>
        <v>2.0140797602439453</v>
      </c>
      <c r="H84" s="67">
        <v>60000</v>
      </c>
      <c r="I84" s="12" t="s">
        <v>17</v>
      </c>
      <c r="J84" s="18" t="s">
        <v>18</v>
      </c>
      <c r="K84" s="18" t="s">
        <v>305</v>
      </c>
      <c r="L84" s="18"/>
      <c r="M84" s="18"/>
      <c r="N84" s="18"/>
      <c r="O84" s="71" t="s">
        <v>350</v>
      </c>
    </row>
    <row r="85" spans="1:15" ht="25.5" x14ac:dyDescent="0.2">
      <c r="A85" s="9" t="s">
        <v>351</v>
      </c>
      <c r="B85" s="10" t="s">
        <v>352</v>
      </c>
      <c r="C85" s="11" t="s">
        <v>353</v>
      </c>
      <c r="D85" s="12" t="s">
        <v>15</v>
      </c>
      <c r="E85" s="13" t="s">
        <v>354</v>
      </c>
      <c r="F85" s="67">
        <v>125000</v>
      </c>
      <c r="G85" s="15">
        <f t="shared" si="5"/>
        <v>80</v>
      </c>
      <c r="H85" s="67">
        <v>100000</v>
      </c>
      <c r="I85" s="12" t="s">
        <v>17</v>
      </c>
      <c r="J85" s="18" t="s">
        <v>18</v>
      </c>
      <c r="K85" s="18" t="s">
        <v>305</v>
      </c>
      <c r="L85" s="18"/>
      <c r="M85" s="18"/>
      <c r="N85" s="18"/>
      <c r="O85" s="71" t="s">
        <v>355</v>
      </c>
    </row>
    <row r="86" spans="1:15" ht="33.75" x14ac:dyDescent="0.2">
      <c r="A86" s="9" t="s">
        <v>356</v>
      </c>
      <c r="B86" s="10" t="s">
        <v>232</v>
      </c>
      <c r="C86" s="11" t="s">
        <v>233</v>
      </c>
      <c r="D86" s="12" t="s">
        <v>222</v>
      </c>
      <c r="E86" s="13" t="s">
        <v>234</v>
      </c>
      <c r="F86" s="67">
        <v>1950000</v>
      </c>
      <c r="G86" s="15">
        <f t="shared" si="5"/>
        <v>5.1282051282051277</v>
      </c>
      <c r="H86" s="67">
        <v>100000</v>
      </c>
      <c r="I86" s="12" t="s">
        <v>17</v>
      </c>
      <c r="J86" s="18" t="s">
        <v>18</v>
      </c>
      <c r="K86" s="18" t="s">
        <v>305</v>
      </c>
      <c r="L86" s="18"/>
      <c r="M86" s="18"/>
      <c r="N86" s="18"/>
      <c r="O86" s="71" t="s">
        <v>357</v>
      </c>
    </row>
    <row r="87" spans="1:15" ht="26.25" customHeight="1" x14ac:dyDescent="0.2">
      <c r="A87" s="9" t="s">
        <v>358</v>
      </c>
      <c r="B87" s="10" t="s">
        <v>359</v>
      </c>
      <c r="C87" s="11" t="s">
        <v>360</v>
      </c>
      <c r="D87" s="12" t="s">
        <v>15</v>
      </c>
      <c r="E87" s="13" t="s">
        <v>361</v>
      </c>
      <c r="F87" s="67">
        <v>125000</v>
      </c>
      <c r="G87" s="15">
        <f t="shared" si="5"/>
        <v>80</v>
      </c>
      <c r="H87" s="67">
        <v>100000</v>
      </c>
      <c r="I87" s="12" t="s">
        <v>17</v>
      </c>
      <c r="J87" s="18" t="s">
        <v>18</v>
      </c>
      <c r="K87" s="18" t="s">
        <v>305</v>
      </c>
      <c r="L87" s="18"/>
      <c r="M87" s="18"/>
      <c r="N87" s="18"/>
      <c r="O87" s="71" t="s">
        <v>355</v>
      </c>
    </row>
    <row r="88" spans="1:15" ht="26.25" customHeight="1" x14ac:dyDescent="0.2">
      <c r="A88" s="9" t="s">
        <v>362</v>
      </c>
      <c r="B88" s="10" t="s">
        <v>363</v>
      </c>
      <c r="C88" s="11" t="s">
        <v>364</v>
      </c>
      <c r="D88" s="12" t="s">
        <v>365</v>
      </c>
      <c r="E88" s="13" t="s">
        <v>366</v>
      </c>
      <c r="F88" s="67">
        <v>77200</v>
      </c>
      <c r="G88" s="15">
        <f t="shared" si="5"/>
        <v>100</v>
      </c>
      <c r="H88" s="67">
        <v>77200</v>
      </c>
      <c r="I88" s="12" t="s">
        <v>17</v>
      </c>
      <c r="J88" s="18" t="s">
        <v>18</v>
      </c>
      <c r="K88" s="18" t="s">
        <v>305</v>
      </c>
      <c r="L88" s="18"/>
      <c r="M88" s="18"/>
      <c r="N88" s="18"/>
      <c r="O88" s="71" t="s">
        <v>341</v>
      </c>
    </row>
    <row r="89" spans="1:15" ht="26.25" customHeight="1" x14ac:dyDescent="0.2">
      <c r="A89" s="9" t="s">
        <v>367</v>
      </c>
      <c r="B89" s="10" t="s">
        <v>319</v>
      </c>
      <c r="C89" s="11" t="s">
        <v>60</v>
      </c>
      <c r="D89" s="12" t="s">
        <v>23</v>
      </c>
      <c r="E89" s="13" t="s">
        <v>368</v>
      </c>
      <c r="F89" s="67">
        <v>107595</v>
      </c>
      <c r="G89" s="15">
        <f t="shared" si="5"/>
        <v>49.909382406245648</v>
      </c>
      <c r="H89" s="67">
        <v>53700</v>
      </c>
      <c r="I89" s="12" t="s">
        <v>17</v>
      </c>
      <c r="J89" s="18" t="s">
        <v>18</v>
      </c>
      <c r="K89" s="18" t="s">
        <v>305</v>
      </c>
      <c r="L89" s="18"/>
      <c r="M89" s="18"/>
      <c r="N89" s="18"/>
      <c r="O89" s="71" t="s">
        <v>369</v>
      </c>
    </row>
    <row r="90" spans="1:15" ht="26.25" customHeight="1" x14ac:dyDescent="0.2">
      <c r="A90" s="9" t="s">
        <v>370</v>
      </c>
      <c r="B90" s="10" t="s">
        <v>371</v>
      </c>
      <c r="C90" s="11" t="s">
        <v>372</v>
      </c>
      <c r="D90" s="12" t="s">
        <v>167</v>
      </c>
      <c r="E90" s="13" t="s">
        <v>373</v>
      </c>
      <c r="F90" s="67">
        <v>31500</v>
      </c>
      <c r="G90" s="15">
        <f t="shared" si="5"/>
        <v>80</v>
      </c>
      <c r="H90" s="67">
        <v>25200</v>
      </c>
      <c r="I90" s="12" t="s">
        <v>17</v>
      </c>
      <c r="J90" s="18" t="s">
        <v>18</v>
      </c>
      <c r="K90" s="18" t="s">
        <v>305</v>
      </c>
      <c r="L90" s="18"/>
      <c r="M90" s="18"/>
      <c r="N90" s="18"/>
      <c r="O90" s="71" t="s">
        <v>374</v>
      </c>
    </row>
    <row r="91" spans="1:15" ht="26.25" customHeight="1" x14ac:dyDescent="0.2">
      <c r="A91" s="9" t="s">
        <v>375</v>
      </c>
      <c r="B91" s="10" t="s">
        <v>376</v>
      </c>
      <c r="C91" s="11" t="s">
        <v>377</v>
      </c>
      <c r="D91" s="12" t="s">
        <v>23</v>
      </c>
      <c r="E91" s="13" t="s">
        <v>378</v>
      </c>
      <c r="F91" s="67">
        <v>0</v>
      </c>
      <c r="G91" s="15">
        <v>0</v>
      </c>
      <c r="H91" s="67">
        <v>0</v>
      </c>
      <c r="I91" s="12" t="s">
        <v>17</v>
      </c>
      <c r="J91" s="18" t="s">
        <v>18</v>
      </c>
      <c r="K91" s="18" t="s">
        <v>305</v>
      </c>
      <c r="L91" s="18"/>
      <c r="M91" s="18"/>
      <c r="N91" s="18"/>
      <c r="O91" s="71" t="s">
        <v>374</v>
      </c>
    </row>
    <row r="92" spans="1:15" ht="26.25" customHeight="1" x14ac:dyDescent="0.2">
      <c r="A92" s="47"/>
      <c r="B92" s="48"/>
      <c r="C92" s="118"/>
      <c r="D92" s="119"/>
      <c r="E92" s="49"/>
      <c r="F92" s="50"/>
      <c r="G92" s="51"/>
      <c r="H92" s="50">
        <f>SUM(H71:H91)</f>
        <v>1401000</v>
      </c>
      <c r="I92" s="51"/>
      <c r="J92" s="52"/>
      <c r="K92" s="53"/>
      <c r="L92" s="80"/>
      <c r="M92" s="80"/>
      <c r="N92" s="80"/>
      <c r="O92" s="75"/>
    </row>
  </sheetData>
  <autoFilter ref="A2:O67">
    <sortState ref="A3:L63">
      <sortCondition descending="1" ref="K3:K63"/>
      <sortCondition ref="A3:A63"/>
    </sortState>
  </autoFilter>
  <mergeCells count="15">
    <mergeCell ref="C1:K1"/>
    <mergeCell ref="A54:A55"/>
    <mergeCell ref="B54:B55"/>
    <mergeCell ref="C54:C55"/>
    <mergeCell ref="D54:D55"/>
    <mergeCell ref="E54:E55"/>
    <mergeCell ref="K54:K55"/>
    <mergeCell ref="O54:O55"/>
    <mergeCell ref="C68:D68"/>
    <mergeCell ref="C92:D92"/>
    <mergeCell ref="F54:F55"/>
    <mergeCell ref="G54:G55"/>
    <mergeCell ref="J54:J55"/>
    <mergeCell ref="M54:M55"/>
    <mergeCell ref="N54:N55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55" fitToHeight="6" orientation="landscape" r:id="rId1"/>
  <headerFooter alignWithMargins="0">
    <oddFooter>&amp;C&amp;P z &amp;N</oddFooter>
  </headerFooter>
  <rowBreaks count="1" manualBreakCount="1">
    <brk id="69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10"/>
  <sheetViews>
    <sheetView showGridLines="0" tabSelected="1" zoomScale="85" zoomScaleNormal="85" zoomScaleSheetLayoutView="70" workbookViewId="0">
      <selection activeCell="A2" sqref="A2"/>
    </sheetView>
  </sheetViews>
  <sheetFormatPr defaultColWidth="9.140625" defaultRowHeight="12.75" x14ac:dyDescent="0.2"/>
  <cols>
    <col min="1" max="1" width="9.140625" style="3" customWidth="1"/>
    <col min="2" max="2" width="10.5703125" style="62" customWidth="1"/>
    <col min="3" max="3" width="24.85546875" style="63" customWidth="1"/>
    <col min="4" max="4" width="10.42578125" style="64" bestFit="1" customWidth="1"/>
    <col min="5" max="5" width="19.140625" style="62" customWidth="1"/>
    <col min="6" max="6" width="42.5703125" style="63" customWidth="1"/>
    <col min="7" max="7" width="16.5703125" style="62" customWidth="1"/>
    <col min="8" max="8" width="12.140625" style="65" customWidth="1"/>
    <col min="9" max="9" width="14.140625" style="66" customWidth="1"/>
    <col min="10" max="10" width="11.28515625" style="66" customWidth="1"/>
    <col min="11" max="11" width="12.5703125" style="62" customWidth="1"/>
    <col min="12" max="12" width="9.85546875" style="62" customWidth="1"/>
    <col min="13" max="13" width="36.7109375" style="62" customWidth="1"/>
    <col min="14" max="14" width="3" style="3" customWidth="1"/>
    <col min="15" max="16384" width="9.140625" style="3"/>
  </cols>
  <sheetData>
    <row r="1" spans="1:14" ht="32.25" customHeight="1" thickBot="1" x14ac:dyDescent="0.25">
      <c r="A1" s="139" t="s">
        <v>388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4" ht="69.95" customHeight="1" thickBot="1" x14ac:dyDescent="0.25">
      <c r="A2" s="109" t="s">
        <v>389</v>
      </c>
      <c r="B2" s="110" t="s">
        <v>0</v>
      </c>
      <c r="C2" s="111" t="s">
        <v>1</v>
      </c>
      <c r="D2" s="110" t="s">
        <v>2</v>
      </c>
      <c r="E2" s="111" t="s">
        <v>3</v>
      </c>
      <c r="F2" s="111" t="s">
        <v>4</v>
      </c>
      <c r="G2" s="112" t="s">
        <v>398</v>
      </c>
      <c r="H2" s="113" t="s">
        <v>6</v>
      </c>
      <c r="I2" s="112" t="s">
        <v>387</v>
      </c>
      <c r="J2" s="111" t="s">
        <v>8</v>
      </c>
      <c r="K2" s="112" t="s">
        <v>9</v>
      </c>
      <c r="L2" s="112" t="s">
        <v>10</v>
      </c>
      <c r="M2" s="114" t="s">
        <v>302</v>
      </c>
    </row>
    <row r="3" spans="1:14" ht="38.25" x14ac:dyDescent="0.2">
      <c r="A3" s="103" t="s">
        <v>390</v>
      </c>
      <c r="B3" s="82" t="s">
        <v>270</v>
      </c>
      <c r="C3" s="83" t="s">
        <v>271</v>
      </c>
      <c r="D3" s="104" t="s">
        <v>272</v>
      </c>
      <c r="E3" s="105" t="s">
        <v>273</v>
      </c>
      <c r="F3" s="84" t="s">
        <v>274</v>
      </c>
      <c r="G3" s="85">
        <v>62800</v>
      </c>
      <c r="H3" s="86">
        <f t="shared" ref="H3:H9" si="0">(I3/G3)*100</f>
        <v>66.082802547770697</v>
      </c>
      <c r="I3" s="106">
        <v>41500</v>
      </c>
      <c r="J3" s="105" t="s">
        <v>17</v>
      </c>
      <c r="K3" s="115" t="s">
        <v>400</v>
      </c>
      <c r="L3" s="88">
        <v>10</v>
      </c>
      <c r="M3" s="107" t="s">
        <v>397</v>
      </c>
    </row>
    <row r="4" spans="1:14" ht="33.75" x14ac:dyDescent="0.2">
      <c r="A4" s="89" t="s">
        <v>391</v>
      </c>
      <c r="B4" s="9" t="s">
        <v>276</v>
      </c>
      <c r="C4" s="10" t="s">
        <v>277</v>
      </c>
      <c r="D4" s="11" t="s">
        <v>278</v>
      </c>
      <c r="E4" s="12" t="s">
        <v>15</v>
      </c>
      <c r="F4" s="13" t="s">
        <v>279</v>
      </c>
      <c r="G4" s="14">
        <v>130620</v>
      </c>
      <c r="H4" s="15">
        <f t="shared" si="0"/>
        <v>38.278977185729595</v>
      </c>
      <c r="I4" s="16">
        <v>50000</v>
      </c>
      <c r="J4" s="17" t="s">
        <v>17</v>
      </c>
      <c r="K4" s="18" t="s">
        <v>18</v>
      </c>
      <c r="L4" s="87">
        <v>10</v>
      </c>
      <c r="M4" s="90" t="s">
        <v>397</v>
      </c>
    </row>
    <row r="5" spans="1:14" ht="33.75" x14ac:dyDescent="0.2">
      <c r="A5" s="89" t="s">
        <v>392</v>
      </c>
      <c r="B5" s="9" t="s">
        <v>281</v>
      </c>
      <c r="C5" s="10" t="s">
        <v>399</v>
      </c>
      <c r="D5" s="11" t="s">
        <v>283</v>
      </c>
      <c r="E5" s="12" t="s">
        <v>15</v>
      </c>
      <c r="F5" s="13" t="s">
        <v>284</v>
      </c>
      <c r="G5" s="14">
        <v>273000</v>
      </c>
      <c r="H5" s="15">
        <f t="shared" si="0"/>
        <v>36.630036630036628</v>
      </c>
      <c r="I5" s="16">
        <v>100000</v>
      </c>
      <c r="J5" s="17" t="s">
        <v>17</v>
      </c>
      <c r="K5" s="18" t="s">
        <v>18</v>
      </c>
      <c r="L5" s="87">
        <v>10</v>
      </c>
      <c r="M5" s="90" t="s">
        <v>397</v>
      </c>
    </row>
    <row r="6" spans="1:14" ht="33.75" x14ac:dyDescent="0.2">
      <c r="A6" s="89" t="s">
        <v>393</v>
      </c>
      <c r="B6" s="9" t="s">
        <v>286</v>
      </c>
      <c r="C6" s="10" t="s">
        <v>287</v>
      </c>
      <c r="D6" s="11" t="s">
        <v>288</v>
      </c>
      <c r="E6" s="12" t="s">
        <v>15</v>
      </c>
      <c r="F6" s="13" t="s">
        <v>289</v>
      </c>
      <c r="G6" s="14">
        <v>501000</v>
      </c>
      <c r="H6" s="15">
        <f t="shared" si="0"/>
        <v>19.960079840319363</v>
      </c>
      <c r="I6" s="16">
        <v>100000</v>
      </c>
      <c r="J6" s="17" t="s">
        <v>17</v>
      </c>
      <c r="K6" s="18" t="s">
        <v>18</v>
      </c>
      <c r="L6" s="87">
        <v>8</v>
      </c>
      <c r="M6" s="90" t="s">
        <v>397</v>
      </c>
    </row>
    <row r="7" spans="1:14" ht="33.75" x14ac:dyDescent="0.2">
      <c r="A7" s="89" t="s">
        <v>394</v>
      </c>
      <c r="B7" s="9" t="s">
        <v>291</v>
      </c>
      <c r="C7" s="10" t="s">
        <v>292</v>
      </c>
      <c r="D7" s="11" t="s">
        <v>293</v>
      </c>
      <c r="E7" s="12" t="s">
        <v>15</v>
      </c>
      <c r="F7" s="13" t="s">
        <v>294</v>
      </c>
      <c r="G7" s="14">
        <v>135000</v>
      </c>
      <c r="H7" s="15">
        <f t="shared" si="0"/>
        <v>74.074074074074076</v>
      </c>
      <c r="I7" s="16">
        <v>100000</v>
      </c>
      <c r="J7" s="17" t="s">
        <v>17</v>
      </c>
      <c r="K7" s="18" t="s">
        <v>18</v>
      </c>
      <c r="L7" s="87">
        <v>8</v>
      </c>
      <c r="M7" s="90" t="s">
        <v>397</v>
      </c>
    </row>
    <row r="8" spans="1:14" ht="33.75" x14ac:dyDescent="0.2">
      <c r="A8" s="89" t="s">
        <v>395</v>
      </c>
      <c r="B8" s="9" t="s">
        <v>296</v>
      </c>
      <c r="C8" s="46" t="s">
        <v>292</v>
      </c>
      <c r="D8" s="11" t="s">
        <v>293</v>
      </c>
      <c r="E8" s="12" t="s">
        <v>15</v>
      </c>
      <c r="F8" s="13" t="s">
        <v>297</v>
      </c>
      <c r="G8" s="14">
        <v>140000</v>
      </c>
      <c r="H8" s="15">
        <f t="shared" si="0"/>
        <v>71.428571428571431</v>
      </c>
      <c r="I8" s="16">
        <v>100000</v>
      </c>
      <c r="J8" s="17" t="s">
        <v>17</v>
      </c>
      <c r="K8" s="18" t="s">
        <v>18</v>
      </c>
      <c r="L8" s="87">
        <v>8</v>
      </c>
      <c r="M8" s="90" t="s">
        <v>397</v>
      </c>
    </row>
    <row r="9" spans="1:14" ht="34.5" thickBot="1" x14ac:dyDescent="0.25">
      <c r="A9" s="91" t="s">
        <v>396</v>
      </c>
      <c r="B9" s="92" t="s">
        <v>299</v>
      </c>
      <c r="C9" s="93" t="s">
        <v>399</v>
      </c>
      <c r="D9" s="94" t="s">
        <v>283</v>
      </c>
      <c r="E9" s="95" t="s">
        <v>15</v>
      </c>
      <c r="F9" s="96" t="s">
        <v>300</v>
      </c>
      <c r="G9" s="97">
        <v>715000</v>
      </c>
      <c r="H9" s="98">
        <f t="shared" si="0"/>
        <v>13.986013986013987</v>
      </c>
      <c r="I9" s="99">
        <v>100000</v>
      </c>
      <c r="J9" s="100" t="s">
        <v>17</v>
      </c>
      <c r="K9" s="101" t="s">
        <v>18</v>
      </c>
      <c r="L9" s="108">
        <v>8</v>
      </c>
      <c r="M9" s="102" t="s">
        <v>397</v>
      </c>
    </row>
    <row r="10" spans="1:14" ht="26.25" customHeight="1" x14ac:dyDescent="0.2">
      <c r="B10" s="55"/>
      <c r="C10" s="55"/>
      <c r="D10" s="56"/>
      <c r="E10" s="57"/>
      <c r="F10" s="57"/>
      <c r="G10" s="58"/>
      <c r="H10" s="59"/>
      <c r="I10" s="60"/>
      <c r="J10" s="59"/>
      <c r="K10" s="60"/>
      <c r="L10" s="60"/>
      <c r="M10" s="55"/>
      <c r="N10" s="56"/>
    </row>
  </sheetData>
  <mergeCells count="1">
    <mergeCell ref="A1:M1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55" fitToHeight="5" orientation="landscape" r:id="rId1"/>
  <headerFooter alignWithMargins="0"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PZS 20 - celkem seřazeno</vt:lpstr>
      <vt:lpstr>PZS 2020_Př. č.2_Náhradníci</vt:lpstr>
      <vt:lpstr>'PZS 20 - celkem seřazeno'!Názvy_tisku</vt:lpstr>
      <vt:lpstr>'PZS 2020_Př. č.2_Náhradníci'!Názvy_tisku</vt:lpstr>
      <vt:lpstr>'PZS 20 - celkem seřazeno'!Oblast_tisku</vt:lpstr>
      <vt:lpstr>'PZS 2020_Př. č.2_Náhradníci'!Oblast_tisku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</dc:creator>
  <cp:lastModifiedBy>SD</cp:lastModifiedBy>
  <cp:lastPrinted>2020-01-29T09:15:53Z</cp:lastPrinted>
  <dcterms:created xsi:type="dcterms:W3CDTF">2020-01-16T12:21:34Z</dcterms:created>
  <dcterms:modified xsi:type="dcterms:W3CDTF">2020-01-30T09:51:45Z</dcterms:modified>
</cp:coreProperties>
</file>