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N_Bartoskova\_N_Regionální rozvoj\MAS, IPRÚ, KIPRÚ\MAS DP 2020\DP MAS\materiály\rk\"/>
    </mc:Choice>
  </mc:AlternateContent>
  <xr:revisionPtr revIDLastSave="0" documentId="13_ncr:1_{CEE5A3FC-C063-4D74-9285-A2184FD727B0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DP MAS" sheetId="1" r:id="rId1"/>
  </sheets>
  <definedNames>
    <definedName name="_xlnm._FilterDatabase" localSheetId="0" hidden="1">'DP MAS'!$A$3:$S$15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" l="1"/>
  <c r="K14" i="1" l="1"/>
  <c r="K13" i="1"/>
  <c r="K12" i="1"/>
  <c r="K11" i="1"/>
  <c r="K10" i="1"/>
  <c r="K9" i="1"/>
  <c r="K8" i="1"/>
  <c r="K7" i="1"/>
  <c r="K6" i="1"/>
  <c r="K5" i="1"/>
  <c r="K4" i="1"/>
  <c r="L15" i="1" l="1"/>
  <c r="P7" i="1" l="1"/>
  <c r="Q7" i="1" s="1"/>
  <c r="P12" i="1"/>
  <c r="Q12" i="1" s="1"/>
  <c r="P14" i="1"/>
  <c r="Q14" i="1" s="1"/>
  <c r="P6" i="1"/>
  <c r="Q6" i="1" s="1"/>
  <c r="P10" i="1"/>
  <c r="Q10" i="1" s="1"/>
  <c r="P13" i="1"/>
  <c r="Q13" i="1" s="1"/>
  <c r="Q5" i="1"/>
  <c r="P8" i="1"/>
  <c r="Q8" i="1" s="1"/>
  <c r="P11" i="1"/>
  <c r="Q11" i="1" s="1"/>
  <c r="P9" i="1"/>
  <c r="Q9" i="1" s="1"/>
  <c r="P4" i="1"/>
  <c r="Q4" i="1" s="1"/>
  <c r="Q15" i="1" l="1"/>
  <c r="P15" i="1"/>
  <c r="M15" i="1"/>
  <c r="J15" i="1"/>
  <c r="H15" i="1"/>
  <c r="N9" i="1" l="1"/>
  <c r="O9" i="1" s="1"/>
  <c r="N8" i="1"/>
  <c r="O8" i="1" s="1"/>
  <c r="N4" i="1"/>
  <c r="O4" i="1" s="1"/>
  <c r="N13" i="1"/>
  <c r="O13" i="1" s="1"/>
  <c r="I9" i="1"/>
  <c r="I8" i="1"/>
  <c r="I4" i="1"/>
  <c r="I13" i="1"/>
  <c r="N7" i="1" l="1"/>
  <c r="O7" i="1" s="1"/>
  <c r="I7" i="1"/>
  <c r="N6" i="1"/>
  <c r="O6" i="1" s="1"/>
  <c r="I6" i="1"/>
  <c r="N14" i="1"/>
  <c r="O14" i="1" s="1"/>
  <c r="I14" i="1"/>
  <c r="N11" i="1"/>
  <c r="O11" i="1" s="1"/>
  <c r="I11" i="1"/>
  <c r="I12" i="1" l="1"/>
  <c r="N12" i="1"/>
  <c r="O12" i="1" s="1"/>
  <c r="N5" i="1"/>
  <c r="O5" i="1" s="1"/>
  <c r="I5" i="1"/>
  <c r="N10" i="1" l="1"/>
  <c r="O10" i="1" s="1"/>
  <c r="I10" i="1"/>
</calcChain>
</file>

<file path=xl/sharedStrings.xml><?xml version="1.0" encoding="utf-8"?>
<sst xmlns="http://schemas.openxmlformats.org/spreadsheetml/2006/main" count="99" uniqueCount="70">
  <si>
    <t>Právní forma</t>
  </si>
  <si>
    <t>IČ</t>
  </si>
  <si>
    <t>Adresa žadatele</t>
  </si>
  <si>
    <t>Název projektu</t>
  </si>
  <si>
    <t>Celkové uznatelné náklady projektu (Kč)</t>
  </si>
  <si>
    <t>Podíl dotace na uznatelných nákladech projektu (%)</t>
  </si>
  <si>
    <t>Dotace (Kč)</t>
  </si>
  <si>
    <t>Žadatel</t>
  </si>
  <si>
    <t>Kontrola % dotace</t>
  </si>
  <si>
    <t>Podíl dotace na uznatelných nákladech projektu (Kč)</t>
  </si>
  <si>
    <t>Celkem</t>
  </si>
  <si>
    <t>poznámka</t>
  </si>
  <si>
    <t>1.1. - 31.12.2020</t>
  </si>
  <si>
    <t>Pořadové číslo žádosti</t>
  </si>
  <si>
    <t>Splnění náležitostí hodnocení (ano/ne)</t>
  </si>
  <si>
    <t>Příprava analytické části SCLLD MAS Frýdlantsko-Beskydy pro programové období 2021-2027</t>
  </si>
  <si>
    <t>02989972</t>
  </si>
  <si>
    <t>Čeladná 1, 739 12 Čeladná</t>
  </si>
  <si>
    <t>obecně prospěšná společnost</t>
  </si>
  <si>
    <t>Na Náměstí 106, Osoblaha 793 99</t>
  </si>
  <si>
    <t>26838401</t>
  </si>
  <si>
    <t>Analytická část SCLLD 21+ MAS Rozvoj Krnovska</t>
  </si>
  <si>
    <t>00738557</t>
  </si>
  <si>
    <t>27028640</t>
  </si>
  <si>
    <t>nám. Míru 60/11, 792 01 Bruntál</t>
  </si>
  <si>
    <t>Bystřice 334, 739 95 Bystřice</t>
  </si>
  <si>
    <t>00739286</t>
  </si>
  <si>
    <t xml:space="preserve">Dolní Bašta 269, 742 66 Štramberk
</t>
  </si>
  <si>
    <t>27029875</t>
  </si>
  <si>
    <t>27023818</t>
  </si>
  <si>
    <t>Opavská 228, 747 41 Hradec nad Moravicí</t>
  </si>
  <si>
    <t>71212612</t>
  </si>
  <si>
    <t>Třanovice 1, 739 53 Třanovice</t>
  </si>
  <si>
    <t>01141422</t>
  </si>
  <si>
    <t>Mírová 178, 739 32 Řepiště</t>
  </si>
  <si>
    <t>Bartošovice č.p. 1, 742 54 Bartošovice</t>
  </si>
  <si>
    <t>26661578</t>
  </si>
  <si>
    <t>26836122</t>
  </si>
  <si>
    <t>náměstí Míru 230/1, 79501 Rýmařov</t>
  </si>
  <si>
    <t>Strategie Pobeskydí 2021+</t>
  </si>
  <si>
    <t>RÝMAŘOVSKO, o.p.s.</t>
  </si>
  <si>
    <t>Příprava SCLLD RÝMAŘOVSKO</t>
  </si>
  <si>
    <t>MAS Pobeskydí, z.s.</t>
  </si>
  <si>
    <t>MAS Frýdlantsko - Beskydy z.s.</t>
  </si>
  <si>
    <t>MAS Jablunkovsko, z.s.</t>
  </si>
  <si>
    <t>MAS Jablunkovsko se rozvíjí</t>
  </si>
  <si>
    <t>Místní akční skupina Bohumínsko, z.s.</t>
  </si>
  <si>
    <t>Příprava SCLLD MAS Bohumínsko pro programové období 2021-2027</t>
  </si>
  <si>
    <t>Tvorba analytické části SCLLD MAS Opavsko na roky 2021-2027</t>
  </si>
  <si>
    <t>Místní akční skupina Opavsko z.s.</t>
  </si>
  <si>
    <t>MAS Hrubý Jeseník, z.s.</t>
  </si>
  <si>
    <t>Aktualizace strategie CLLD MAS Hrubý Jeseník, z.s.</t>
  </si>
  <si>
    <t>MAS Regionu Poodří, z.s.</t>
  </si>
  <si>
    <t>Zpracování SCLLD pro programové období 2021 - 2027</t>
  </si>
  <si>
    <t>MAS Lašsko, z.s.</t>
  </si>
  <si>
    <t>Příprava strategie CLLD 2021-27</t>
  </si>
  <si>
    <t>SCLLD MAS Slezská brána 21+</t>
  </si>
  <si>
    <t>MAS Slezská brána, z.s.</t>
  </si>
  <si>
    <t>Podíl vlastních zdrojů žadatele na financování uznatelných nákladů/výdajů(Kč)</t>
  </si>
  <si>
    <t>Podíl EU zdrojů žadatele na financování uznatelných nákladů/výdajů(Kč)</t>
  </si>
  <si>
    <t>Podíl vlastních zdrojů žadatele na financování uznatelných nákladů/výdajů(%)</t>
  </si>
  <si>
    <t>Podíl EU zdrojů žadatele na financování uznatelných nákladů/výdajů(%)</t>
  </si>
  <si>
    <t>ano</t>
  </si>
  <si>
    <t>spolek</t>
  </si>
  <si>
    <t>Dotace neinvestiční (Kč)</t>
  </si>
  <si>
    <t>Poskytnutí dotací v rámci dotačního programu Podpora Místních akčních skupin Moravskoslezského kraje 2020</t>
  </si>
  <si>
    <t xml:space="preserve">
Masarykova 158, 735 81 Bohumín, Nový Bohumín
</t>
  </si>
  <si>
    <t>Rozvoj Krnovska o.p.s.</t>
  </si>
  <si>
    <t>Doba realizace projektu od - do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</si>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</sst>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6" xfId="0" applyFont="1" applyFill="1" applyBorder="1"/>
    <xf numFmtId="0" fontId="4" fillId="0" borderId="5" xfId="0" applyFont="1" applyFill="1" applyBorder="1"/>
    <xf numFmtId="3" fontId="4" fillId="0" borderId="5" xfId="0" applyNumberFormat="1" applyFont="1" applyFill="1" applyBorder="1"/>
    <xf numFmtId="0" fontId="4" fillId="0" borderId="0" xfId="0" applyFont="1" applyFill="1"/>
    <xf numFmtId="3" fontId="4" fillId="0" borderId="7" xfId="0" applyNumberFormat="1" applyFont="1" applyFill="1" applyBorder="1"/>
    <xf numFmtId="14" fontId="2" fillId="0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right"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10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"/>
  <sheetViews>
    <sheetView tabSelected="1" zoomScale="75" zoomScaleNormal="75" workbookViewId="0">
      <pane xSplit="2" topLeftCell="C1" activePane="topRight" state="frozen"/>
      <selection pane="topRight" activeCell="H2" sqref="H2"/>
    </sheetView>
  </sheetViews>
  <sheetFormatPr defaultRowHeight="15" x14ac:dyDescent="0.25"/>
  <cols>
    <col min="1" max="1" width="11.5703125" customWidth="1"/>
    <col min="2" max="2" width="34.7109375" customWidth="1"/>
    <col min="3" max="3" width="12.42578125" customWidth="1"/>
    <col min="4" max="4" width="11.28515625" customWidth="1"/>
    <col min="5" max="5" width="32.42578125" customWidth="1"/>
    <col min="6" max="6" width="36.28515625" customWidth="1"/>
    <col min="7" max="7" width="12.7109375" customWidth="1"/>
    <col min="8" max="14" width="16.7109375" customWidth="1"/>
    <col min="15" max="15" width="16.7109375" hidden="1" customWidth="1"/>
    <col min="16" max="17" width="16.7109375" customWidth="1"/>
    <col min="18" max="18" width="21.7109375" customWidth="1"/>
    <col min="19" max="19" width="40.140625" hidden="1" customWidth="1"/>
  </cols>
  <sheetData>
    <row r="1" spans="1:19" x14ac:dyDescent="0.25">
      <c r="A1" t="s">
        <v>69</v>
      </c>
    </row>
    <row r="2" spans="1:19" ht="36.75" customHeight="1" thickBot="1" x14ac:dyDescent="0.3">
      <c r="A2" s="27" t="s">
        <v>65</v>
      </c>
    </row>
    <row r="3" spans="1:19" ht="189" customHeight="1" x14ac:dyDescent="0.25">
      <c r="A3" s="22" t="s">
        <v>13</v>
      </c>
      <c r="B3" s="1" t="s">
        <v>7</v>
      </c>
      <c r="C3" s="1" t="s">
        <v>0</v>
      </c>
      <c r="D3" s="1" t="s">
        <v>1</v>
      </c>
      <c r="E3" s="1" t="s">
        <v>2</v>
      </c>
      <c r="F3" s="1" t="s">
        <v>3</v>
      </c>
      <c r="G3" s="1" t="s">
        <v>14</v>
      </c>
      <c r="H3" s="2" t="s">
        <v>4</v>
      </c>
      <c r="I3" s="24" t="s">
        <v>60</v>
      </c>
      <c r="J3" s="24" t="s">
        <v>58</v>
      </c>
      <c r="K3" s="24" t="s">
        <v>61</v>
      </c>
      <c r="L3" s="24" t="s">
        <v>59</v>
      </c>
      <c r="M3" s="24" t="s">
        <v>9</v>
      </c>
      <c r="N3" s="24" t="s">
        <v>5</v>
      </c>
      <c r="O3" s="24" t="s">
        <v>8</v>
      </c>
      <c r="P3" s="25" t="s">
        <v>6</v>
      </c>
      <c r="Q3" s="26" t="s">
        <v>64</v>
      </c>
      <c r="R3" s="3" t="s">
        <v>68</v>
      </c>
      <c r="S3" s="3" t="s">
        <v>11</v>
      </c>
    </row>
    <row r="4" spans="1:19" ht="54" customHeight="1" x14ac:dyDescent="0.25">
      <c r="A4" s="13">
        <v>1</v>
      </c>
      <c r="B4" s="14" t="s">
        <v>43</v>
      </c>
      <c r="C4" s="14" t="s">
        <v>63</v>
      </c>
      <c r="D4" s="15" t="s">
        <v>16</v>
      </c>
      <c r="E4" s="14" t="s">
        <v>17</v>
      </c>
      <c r="F4" s="16" t="s">
        <v>15</v>
      </c>
      <c r="G4" s="14" t="s">
        <v>62</v>
      </c>
      <c r="H4" s="23">
        <v>370142.86</v>
      </c>
      <c r="I4" s="18">
        <f t="shared" ref="I4:I14" si="0">J4/H4</f>
        <v>1.5000019181782946E-2</v>
      </c>
      <c r="J4" s="23">
        <v>5552.15</v>
      </c>
      <c r="K4" s="18">
        <f>L4/H4</f>
        <v>0.2850000132381319</v>
      </c>
      <c r="L4" s="23">
        <v>105490.72</v>
      </c>
      <c r="M4" s="17">
        <v>259100</v>
      </c>
      <c r="N4" s="19">
        <f t="shared" ref="N4:N14" si="1">M4/H4</f>
        <v>0.69999999459668094</v>
      </c>
      <c r="O4" s="19" t="str">
        <f>IF(N4&gt;70%,"chyba","ok")</f>
        <v>ok</v>
      </c>
      <c r="P4" s="17">
        <f t="shared" ref="P4:P14" si="2">M4</f>
        <v>259100</v>
      </c>
      <c r="Q4" s="17">
        <f t="shared" ref="Q4:Q14" si="3">P4</f>
        <v>259100</v>
      </c>
      <c r="R4" s="20" t="s">
        <v>12</v>
      </c>
      <c r="S4" s="21"/>
    </row>
    <row r="5" spans="1:19" ht="54" customHeight="1" x14ac:dyDescent="0.25">
      <c r="A5" s="13">
        <v>2</v>
      </c>
      <c r="B5" s="14" t="s">
        <v>67</v>
      </c>
      <c r="C5" s="14" t="s">
        <v>18</v>
      </c>
      <c r="D5" s="15" t="s">
        <v>20</v>
      </c>
      <c r="E5" s="14" t="s">
        <v>19</v>
      </c>
      <c r="F5" s="16" t="s">
        <v>21</v>
      </c>
      <c r="G5" s="14" t="s">
        <v>62</v>
      </c>
      <c r="H5" s="23">
        <v>400000</v>
      </c>
      <c r="I5" s="18">
        <f t="shared" si="0"/>
        <v>1.4999999999999999E-2</v>
      </c>
      <c r="J5" s="23">
        <v>6000</v>
      </c>
      <c r="K5" s="18">
        <f t="shared" ref="K5:K14" si="4">L5/H5</f>
        <v>0.28499999999999998</v>
      </c>
      <c r="L5" s="23">
        <v>114000</v>
      </c>
      <c r="M5" s="17">
        <v>280000</v>
      </c>
      <c r="N5" s="19">
        <f t="shared" si="1"/>
        <v>0.7</v>
      </c>
      <c r="O5" s="19" t="str">
        <f t="shared" ref="O5:O14" si="5">IF(N5&gt;70%,"chyba","ok")</f>
        <v>ok</v>
      </c>
      <c r="P5" s="17">
        <f t="shared" si="2"/>
        <v>280000</v>
      </c>
      <c r="Q5" s="17">
        <f t="shared" si="3"/>
        <v>280000</v>
      </c>
      <c r="R5" s="20" t="s">
        <v>12</v>
      </c>
      <c r="S5" s="21"/>
    </row>
    <row r="6" spans="1:19" ht="54" customHeight="1" x14ac:dyDescent="0.25">
      <c r="A6" s="13">
        <v>3</v>
      </c>
      <c r="B6" s="14" t="s">
        <v>42</v>
      </c>
      <c r="C6" s="14" t="s">
        <v>63</v>
      </c>
      <c r="D6" s="15" t="s">
        <v>31</v>
      </c>
      <c r="E6" s="14" t="s">
        <v>32</v>
      </c>
      <c r="F6" s="16" t="s">
        <v>39</v>
      </c>
      <c r="G6" s="14" t="s">
        <v>62</v>
      </c>
      <c r="H6" s="23">
        <v>489000</v>
      </c>
      <c r="I6" s="18">
        <f t="shared" si="0"/>
        <v>1.4999999999999999E-2</v>
      </c>
      <c r="J6" s="23">
        <v>7335</v>
      </c>
      <c r="K6" s="18">
        <f t="shared" si="4"/>
        <v>0.28499999999999998</v>
      </c>
      <c r="L6" s="23">
        <v>139365</v>
      </c>
      <c r="M6" s="17">
        <v>342300</v>
      </c>
      <c r="N6" s="19">
        <f t="shared" si="1"/>
        <v>0.7</v>
      </c>
      <c r="O6" s="19" t="str">
        <f t="shared" si="5"/>
        <v>ok</v>
      </c>
      <c r="P6" s="17">
        <f t="shared" si="2"/>
        <v>342300</v>
      </c>
      <c r="Q6" s="17">
        <f t="shared" si="3"/>
        <v>342300</v>
      </c>
      <c r="R6" s="20" t="s">
        <v>12</v>
      </c>
      <c r="S6" s="21"/>
    </row>
    <row r="7" spans="1:19" ht="54" customHeight="1" x14ac:dyDescent="0.25">
      <c r="A7" s="13">
        <v>4</v>
      </c>
      <c r="B7" s="14" t="s">
        <v>40</v>
      </c>
      <c r="C7" s="14" t="s">
        <v>18</v>
      </c>
      <c r="D7" s="15" t="s">
        <v>37</v>
      </c>
      <c r="E7" s="14" t="s">
        <v>38</v>
      </c>
      <c r="F7" s="16" t="s">
        <v>41</v>
      </c>
      <c r="G7" s="14" t="s">
        <v>62</v>
      </c>
      <c r="H7" s="23">
        <v>334715</v>
      </c>
      <c r="I7" s="18">
        <f t="shared" si="0"/>
        <v>1.5003809210821147E-2</v>
      </c>
      <c r="J7" s="23">
        <v>5022</v>
      </c>
      <c r="K7" s="18">
        <f t="shared" si="4"/>
        <v>0.28499768459734404</v>
      </c>
      <c r="L7" s="23">
        <v>95393</v>
      </c>
      <c r="M7" s="17">
        <v>234300</v>
      </c>
      <c r="N7" s="19">
        <f t="shared" si="1"/>
        <v>0.69999850619183479</v>
      </c>
      <c r="O7" s="19" t="str">
        <f t="shared" si="5"/>
        <v>ok</v>
      </c>
      <c r="P7" s="17">
        <f t="shared" si="2"/>
        <v>234300</v>
      </c>
      <c r="Q7" s="17">
        <f t="shared" si="3"/>
        <v>234300</v>
      </c>
      <c r="R7" s="20" t="s">
        <v>12</v>
      </c>
      <c r="S7" s="21"/>
    </row>
    <row r="8" spans="1:19" ht="54" customHeight="1" x14ac:dyDescent="0.25">
      <c r="A8" s="13">
        <v>5</v>
      </c>
      <c r="B8" s="14" t="s">
        <v>44</v>
      </c>
      <c r="C8" s="14" t="s">
        <v>63</v>
      </c>
      <c r="D8" s="15" t="s">
        <v>26</v>
      </c>
      <c r="E8" s="14" t="s">
        <v>25</v>
      </c>
      <c r="F8" s="16" t="s">
        <v>45</v>
      </c>
      <c r="G8" s="14" t="s">
        <v>62</v>
      </c>
      <c r="H8" s="23">
        <v>385715</v>
      </c>
      <c r="I8" s="18">
        <f t="shared" si="0"/>
        <v>1.5003305549434168E-2</v>
      </c>
      <c r="J8" s="23">
        <v>5787</v>
      </c>
      <c r="K8" s="18">
        <f t="shared" si="4"/>
        <v>0.28499799074446158</v>
      </c>
      <c r="L8" s="23">
        <v>109928</v>
      </c>
      <c r="M8" s="17">
        <v>270000</v>
      </c>
      <c r="N8" s="19">
        <f t="shared" si="1"/>
        <v>0.69999870370610429</v>
      </c>
      <c r="O8" s="19" t="str">
        <f t="shared" si="5"/>
        <v>ok</v>
      </c>
      <c r="P8" s="17">
        <f t="shared" si="2"/>
        <v>270000</v>
      </c>
      <c r="Q8" s="17">
        <f t="shared" si="3"/>
        <v>270000</v>
      </c>
      <c r="R8" s="20" t="s">
        <v>12</v>
      </c>
      <c r="S8" s="21"/>
    </row>
    <row r="9" spans="1:19" ht="54" customHeight="1" x14ac:dyDescent="0.25">
      <c r="A9" s="13">
        <v>6</v>
      </c>
      <c r="B9" s="14" t="s">
        <v>46</v>
      </c>
      <c r="C9" s="14" t="s">
        <v>63</v>
      </c>
      <c r="D9" s="15" t="s">
        <v>22</v>
      </c>
      <c r="E9" s="14" t="s">
        <v>66</v>
      </c>
      <c r="F9" s="16" t="s">
        <v>47</v>
      </c>
      <c r="G9" s="14" t="s">
        <v>62</v>
      </c>
      <c r="H9" s="23">
        <v>436428.58</v>
      </c>
      <c r="I9" s="18">
        <f t="shared" si="0"/>
        <v>1.500002589197985E-2</v>
      </c>
      <c r="J9" s="23">
        <v>6546.44</v>
      </c>
      <c r="K9" s="18">
        <f t="shared" si="4"/>
        <v>0.28499998785597402</v>
      </c>
      <c r="L9" s="23">
        <v>124382.14</v>
      </c>
      <c r="M9" s="17">
        <v>305500</v>
      </c>
      <c r="N9" s="19">
        <f t="shared" si="1"/>
        <v>0.69999998625204607</v>
      </c>
      <c r="O9" s="19" t="str">
        <f t="shared" si="5"/>
        <v>ok</v>
      </c>
      <c r="P9" s="17">
        <f t="shared" si="2"/>
        <v>305500</v>
      </c>
      <c r="Q9" s="17">
        <f t="shared" si="3"/>
        <v>305500</v>
      </c>
      <c r="R9" s="20" t="s">
        <v>12</v>
      </c>
      <c r="S9" s="21"/>
    </row>
    <row r="10" spans="1:19" ht="54" customHeight="1" x14ac:dyDescent="0.25">
      <c r="A10" s="13">
        <v>7</v>
      </c>
      <c r="B10" s="14" t="s">
        <v>49</v>
      </c>
      <c r="C10" s="14" t="s">
        <v>63</v>
      </c>
      <c r="D10" s="15" t="s">
        <v>29</v>
      </c>
      <c r="E10" s="14" t="s">
        <v>30</v>
      </c>
      <c r="F10" s="16" t="s">
        <v>48</v>
      </c>
      <c r="G10" s="14" t="s">
        <v>62</v>
      </c>
      <c r="H10" s="23">
        <v>458600</v>
      </c>
      <c r="I10" s="18">
        <f t="shared" si="0"/>
        <v>1.5045791539467945E-2</v>
      </c>
      <c r="J10" s="23">
        <v>6900</v>
      </c>
      <c r="K10" s="18">
        <f t="shared" si="4"/>
        <v>0.28499781945050151</v>
      </c>
      <c r="L10" s="23">
        <v>130700</v>
      </c>
      <c r="M10" s="17">
        <v>321000</v>
      </c>
      <c r="N10" s="19">
        <f t="shared" si="1"/>
        <v>0.69995638901003054</v>
      </c>
      <c r="O10" s="19" t="str">
        <f t="shared" si="5"/>
        <v>ok</v>
      </c>
      <c r="P10" s="17">
        <f t="shared" si="2"/>
        <v>321000</v>
      </c>
      <c r="Q10" s="17">
        <f t="shared" si="3"/>
        <v>321000</v>
      </c>
      <c r="R10" s="20" t="s">
        <v>12</v>
      </c>
      <c r="S10" s="21"/>
    </row>
    <row r="11" spans="1:19" ht="54" customHeight="1" x14ac:dyDescent="0.25">
      <c r="A11" s="13">
        <v>8</v>
      </c>
      <c r="B11" s="14" t="s">
        <v>50</v>
      </c>
      <c r="C11" s="14" t="s">
        <v>63</v>
      </c>
      <c r="D11" s="15" t="s">
        <v>23</v>
      </c>
      <c r="E11" s="14" t="s">
        <v>24</v>
      </c>
      <c r="F11" s="16" t="s">
        <v>51</v>
      </c>
      <c r="G11" s="14" t="s">
        <v>62</v>
      </c>
      <c r="H11" s="23">
        <v>388857.29</v>
      </c>
      <c r="I11" s="18">
        <f t="shared" si="0"/>
        <v>1.5000361700818313E-2</v>
      </c>
      <c r="J11" s="23">
        <v>5833</v>
      </c>
      <c r="K11" s="18">
        <f t="shared" si="4"/>
        <v>0.28499990317784707</v>
      </c>
      <c r="L11" s="23">
        <v>110824.29</v>
      </c>
      <c r="M11" s="17">
        <v>272200</v>
      </c>
      <c r="N11" s="19">
        <f t="shared" si="1"/>
        <v>0.69999973512133462</v>
      </c>
      <c r="O11" s="19" t="str">
        <f t="shared" si="5"/>
        <v>ok</v>
      </c>
      <c r="P11" s="17">
        <f t="shared" si="2"/>
        <v>272200</v>
      </c>
      <c r="Q11" s="17">
        <f t="shared" si="3"/>
        <v>272200</v>
      </c>
      <c r="R11" s="20" t="s">
        <v>12</v>
      </c>
      <c r="S11" s="21"/>
    </row>
    <row r="12" spans="1:19" ht="54" customHeight="1" x14ac:dyDescent="0.25">
      <c r="A12" s="13">
        <v>9</v>
      </c>
      <c r="B12" s="14" t="s">
        <v>52</v>
      </c>
      <c r="C12" s="14" t="s">
        <v>63</v>
      </c>
      <c r="D12" s="15" t="s">
        <v>36</v>
      </c>
      <c r="E12" s="14" t="s">
        <v>35</v>
      </c>
      <c r="F12" s="16" t="s">
        <v>53</v>
      </c>
      <c r="G12" s="14" t="s">
        <v>62</v>
      </c>
      <c r="H12" s="23">
        <v>487240</v>
      </c>
      <c r="I12" s="18">
        <f t="shared" si="0"/>
        <v>5.0139561612347096E-2</v>
      </c>
      <c r="J12" s="23">
        <v>24430</v>
      </c>
      <c r="K12" s="18">
        <f t="shared" si="4"/>
        <v>0.25</v>
      </c>
      <c r="L12" s="23">
        <v>121810</v>
      </c>
      <c r="M12" s="17">
        <v>341000</v>
      </c>
      <c r="N12" s="19">
        <f t="shared" si="1"/>
        <v>0.69986043838765288</v>
      </c>
      <c r="O12" s="19" t="str">
        <f t="shared" si="5"/>
        <v>ok</v>
      </c>
      <c r="P12" s="17">
        <f t="shared" si="2"/>
        <v>341000</v>
      </c>
      <c r="Q12" s="17">
        <f t="shared" si="3"/>
        <v>341000</v>
      </c>
      <c r="R12" s="20" t="s">
        <v>12</v>
      </c>
      <c r="S12" s="21"/>
    </row>
    <row r="13" spans="1:19" ht="54" customHeight="1" x14ac:dyDescent="0.25">
      <c r="A13" s="13">
        <v>10</v>
      </c>
      <c r="B13" s="14" t="s">
        <v>54</v>
      </c>
      <c r="C13" s="14" t="s">
        <v>63</v>
      </c>
      <c r="D13" s="15" t="s">
        <v>28</v>
      </c>
      <c r="E13" s="14" t="s">
        <v>27</v>
      </c>
      <c r="F13" s="16" t="s">
        <v>55</v>
      </c>
      <c r="G13" s="14" t="s">
        <v>62</v>
      </c>
      <c r="H13" s="23">
        <v>536300</v>
      </c>
      <c r="I13" s="18">
        <f t="shared" si="0"/>
        <v>1.5849338057057617E-2</v>
      </c>
      <c r="J13" s="23">
        <v>8500</v>
      </c>
      <c r="K13" s="18">
        <f t="shared" si="4"/>
        <v>0.28491515942569456</v>
      </c>
      <c r="L13" s="23">
        <v>152800</v>
      </c>
      <c r="M13" s="17">
        <v>375000</v>
      </c>
      <c r="N13" s="19">
        <f t="shared" si="1"/>
        <v>0.69923550251724786</v>
      </c>
      <c r="O13" s="19" t="str">
        <f t="shared" si="5"/>
        <v>ok</v>
      </c>
      <c r="P13" s="17">
        <f t="shared" si="2"/>
        <v>375000</v>
      </c>
      <c r="Q13" s="17">
        <f t="shared" si="3"/>
        <v>375000</v>
      </c>
      <c r="R13" s="20" t="s">
        <v>12</v>
      </c>
      <c r="S13" s="21"/>
    </row>
    <row r="14" spans="1:19" ht="54" customHeight="1" x14ac:dyDescent="0.25">
      <c r="A14" s="13">
        <v>11</v>
      </c>
      <c r="B14" s="14" t="s">
        <v>57</v>
      </c>
      <c r="C14" s="14" t="s">
        <v>63</v>
      </c>
      <c r="D14" s="15" t="s">
        <v>33</v>
      </c>
      <c r="E14" s="14" t="s">
        <v>34</v>
      </c>
      <c r="F14" s="16" t="s">
        <v>56</v>
      </c>
      <c r="G14" s="14" t="s">
        <v>62</v>
      </c>
      <c r="H14" s="23">
        <v>362715</v>
      </c>
      <c r="I14" s="18">
        <f t="shared" si="0"/>
        <v>1.5003515156527852E-2</v>
      </c>
      <c r="J14" s="23">
        <v>5442</v>
      </c>
      <c r="K14" s="18">
        <f t="shared" si="4"/>
        <v>0.28499786333622817</v>
      </c>
      <c r="L14" s="23">
        <v>103373</v>
      </c>
      <c r="M14" s="17">
        <v>253900</v>
      </c>
      <c r="N14" s="19">
        <f t="shared" si="1"/>
        <v>0.69999862150724401</v>
      </c>
      <c r="O14" s="19" t="str">
        <f t="shared" si="5"/>
        <v>ok</v>
      </c>
      <c r="P14" s="17">
        <f t="shared" si="2"/>
        <v>253900</v>
      </c>
      <c r="Q14" s="17">
        <f t="shared" si="3"/>
        <v>253900</v>
      </c>
      <c r="R14" s="20" t="s">
        <v>12</v>
      </c>
      <c r="S14" s="21"/>
    </row>
    <row r="15" spans="1:19" ht="35.1" customHeight="1" x14ac:dyDescent="0.25">
      <c r="A15" s="5"/>
      <c r="B15" s="5"/>
      <c r="C15" s="5"/>
      <c r="D15" s="5"/>
      <c r="E15" s="5"/>
      <c r="F15" s="4" t="s">
        <v>10</v>
      </c>
      <c r="G15" s="6"/>
      <c r="H15" s="10">
        <f>SUM(H4:H14)</f>
        <v>4649713.7300000004</v>
      </c>
      <c r="I15" s="7"/>
      <c r="J15" s="10">
        <f>SUM(J4:J14)</f>
        <v>87347.59</v>
      </c>
      <c r="K15" s="7"/>
      <c r="L15" s="10">
        <f>SUM(L4:L14)</f>
        <v>1308066.1499999999</v>
      </c>
      <c r="M15" s="8">
        <f>SUM(M4:M14)</f>
        <v>3254300</v>
      </c>
      <c r="N15" s="7"/>
      <c r="O15" s="9"/>
      <c r="P15" s="8">
        <f>SUM(P4:P14)</f>
        <v>3254300</v>
      </c>
      <c r="Q15" s="8">
        <f>SUM(Q4:Q14)</f>
        <v>3254300</v>
      </c>
      <c r="R15" s="11"/>
      <c r="S15" s="12"/>
    </row>
  </sheetData>
  <sortState xmlns:xlrd2="http://schemas.microsoft.com/office/spreadsheetml/2017/richdata2" ref="A4:P14">
    <sortCondition ref="A4:A14"/>
  </sortState>
  <pageMargins left="0.70866141732283472" right="0.70866141732283472" top="0.78740157480314965" bottom="0.78740157480314965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DP MAS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2020-01-30T09:13:19Z</cp:lastPrinted>
  <dcterms:created xsi:type="dcterms:W3CDTF">2015-05-12T05:59:26Z</dcterms:created>
  <dcterms:modified xsi:type="dcterms:W3CDTF">2020-05-20T07:55:05Z</dcterms:modified>
</cp:coreProperties>
</file>