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novak3802\OneDrive - Moravskoslezský kraj\JESSICA\JESSICA MSK\JESSICA II\Materiály\2020_6_1 RK Neschválení 5. vlny žádostí\žádost o úpravu splátkového kalendáře\"/>
    </mc:Choice>
  </mc:AlternateContent>
  <bookViews>
    <workbookView xWindow="0" yWindow="0" windowWidth="15885" windowHeight="7680" activeTab="1"/>
  </bookViews>
  <sheets>
    <sheet name="Nyní" sheetId="1" r:id="rId1"/>
    <sheet name="Navrh_varianta 2" sheetId="4" r:id="rId2"/>
  </sheets>
  <definedNames>
    <definedName name="_xlnm.Print_Area" localSheetId="1">'Navrh_varianta 2'!$A$2:$AA$179</definedName>
    <definedName name="_xlnm.Print_Area" localSheetId="0">Nyní!$A$2:$AA$179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4" l="1"/>
  <c r="AC16" i="4"/>
  <c r="V16" i="4"/>
  <c r="U16" i="4"/>
  <c r="P16" i="4"/>
  <c r="Q16" i="4" s="1"/>
  <c r="L16" i="4"/>
  <c r="K16" i="4"/>
  <c r="F16" i="4"/>
  <c r="X16" i="4" s="1"/>
  <c r="Z15" i="4"/>
  <c r="Y15" i="4"/>
  <c r="X15" i="4"/>
  <c r="U15" i="4"/>
  <c r="W15" i="4" s="1"/>
  <c r="R15" i="4"/>
  <c r="P15" i="4"/>
  <c r="M15" i="4"/>
  <c r="K15" i="4"/>
  <c r="F15" i="4"/>
  <c r="H15" i="4" s="1"/>
  <c r="Y14" i="4"/>
  <c r="U14" i="4"/>
  <c r="Z14" i="4" s="1"/>
  <c r="R14" i="4"/>
  <c r="P14" i="4"/>
  <c r="K14" i="4"/>
  <c r="M14" i="4" s="1"/>
  <c r="F14" i="4"/>
  <c r="Z13" i="4"/>
  <c r="Y13" i="4"/>
  <c r="U13" i="4"/>
  <c r="W13" i="4" s="1"/>
  <c r="P13" i="4"/>
  <c r="X13" i="4" s="1"/>
  <c r="M13" i="4"/>
  <c r="K13" i="4"/>
  <c r="H13" i="4"/>
  <c r="F13" i="4"/>
  <c r="Y12" i="4"/>
  <c r="W12" i="4"/>
  <c r="U12" i="4"/>
  <c r="R12" i="4"/>
  <c r="P12" i="4"/>
  <c r="K12" i="4"/>
  <c r="M12" i="4" s="1"/>
  <c r="F12" i="4"/>
  <c r="Z11" i="4"/>
  <c r="Y11" i="4"/>
  <c r="W11" i="4"/>
  <c r="U11" i="4"/>
  <c r="P11" i="4"/>
  <c r="R11" i="4" s="1"/>
  <c r="K11" i="4"/>
  <c r="H11" i="4"/>
  <c r="F11" i="4"/>
  <c r="Y10" i="4"/>
  <c r="X10" i="4"/>
  <c r="W10" i="4"/>
  <c r="U10" i="4"/>
  <c r="R10" i="4"/>
  <c r="P10" i="4"/>
  <c r="K10" i="4"/>
  <c r="M10" i="4" s="1"/>
  <c r="F10" i="4"/>
  <c r="H10" i="4" s="1"/>
  <c r="Y9" i="4"/>
  <c r="P9" i="4"/>
  <c r="M9" i="4"/>
  <c r="K9" i="4"/>
  <c r="F9" i="4"/>
  <c r="Z8" i="4"/>
  <c r="Y8" i="4"/>
  <c r="K8" i="4"/>
  <c r="F8" i="4"/>
  <c r="X8" i="4" s="1"/>
  <c r="Z7" i="4"/>
  <c r="Y7" i="4"/>
  <c r="X7" i="4"/>
  <c r="F7" i="4"/>
  <c r="H7" i="4" s="1"/>
  <c r="Y6" i="4"/>
  <c r="X6" i="4"/>
  <c r="F6" i="4"/>
  <c r="H6" i="4" s="1"/>
  <c r="Y5" i="4"/>
  <c r="X5" i="4"/>
  <c r="F5" i="4"/>
  <c r="Z5" i="4" s="1"/>
  <c r="Y4" i="4"/>
  <c r="X4" i="4"/>
  <c r="H4" i="4"/>
  <c r="F4" i="4"/>
  <c r="Z4" i="4" s="1"/>
  <c r="Y3" i="4"/>
  <c r="X3" i="4"/>
  <c r="F3" i="4"/>
  <c r="H9" i="4" l="1"/>
  <c r="Z9" i="4"/>
  <c r="X9" i="4"/>
  <c r="W14" i="4"/>
  <c r="H12" i="4"/>
  <c r="Z12" i="4"/>
  <c r="N18" i="4"/>
  <c r="P17" i="4"/>
  <c r="Q17" i="4" s="1"/>
  <c r="R13" i="4"/>
  <c r="I17" i="4"/>
  <c r="R9" i="4"/>
  <c r="Z10" i="4"/>
  <c r="X11" i="4"/>
  <c r="M11" i="4"/>
  <c r="X14" i="4"/>
  <c r="H14" i="4"/>
  <c r="H8" i="4"/>
  <c r="X12" i="4"/>
  <c r="H5" i="4"/>
  <c r="M8" i="4"/>
  <c r="G16" i="4"/>
  <c r="Z16" i="4" s="1"/>
  <c r="Z3" i="4"/>
  <c r="H3" i="4"/>
  <c r="Z6" i="4"/>
  <c r="S17" i="4"/>
  <c r="K17" i="4" l="1"/>
  <c r="U17" i="4"/>
  <c r="P18" i="4"/>
  <c r="Y16" i="4"/>
  <c r="E17" i="4"/>
  <c r="Q18" i="4" l="1"/>
  <c r="L17" i="4"/>
  <c r="V17" i="4"/>
  <c r="AC17" i="4"/>
  <c r="F17" i="4"/>
  <c r="X17" i="4" l="1"/>
  <c r="G17" i="4"/>
  <c r="S18" i="4"/>
  <c r="I18" i="4"/>
  <c r="N19" i="4"/>
  <c r="P19" i="4" l="1"/>
  <c r="K18" i="4"/>
  <c r="U18" i="4"/>
  <c r="Y17" i="4"/>
  <c r="E18" i="4"/>
  <c r="Z17" i="4"/>
  <c r="L18" i="4" l="1"/>
  <c r="F18" i="4"/>
  <c r="AC18" i="4"/>
  <c r="V18" i="4"/>
  <c r="Q19" i="4"/>
  <c r="N20" i="4" l="1"/>
  <c r="S19" i="4"/>
  <c r="X18" i="4"/>
  <c r="G18" i="4"/>
  <c r="Z18" i="4"/>
  <c r="I19" i="4"/>
  <c r="Y18" i="4" l="1"/>
  <c r="E19" i="4"/>
  <c r="K19" i="4"/>
  <c r="U19" i="4"/>
  <c r="P20" i="4"/>
  <c r="Q20" i="4" l="1"/>
  <c r="V19" i="4"/>
  <c r="F19" i="4"/>
  <c r="AC19" i="4"/>
  <c r="L19" i="4"/>
  <c r="I20" i="4" l="1"/>
  <c r="G19" i="4"/>
  <c r="Z19" i="4" s="1"/>
  <c r="X19" i="4"/>
  <c r="S20" i="4"/>
  <c r="N21" i="4"/>
  <c r="U20" i="4" l="1"/>
  <c r="V20" i="4" s="1"/>
  <c r="S21" i="4"/>
  <c r="Y19" i="4"/>
  <c r="E20" i="4"/>
  <c r="K20" i="4"/>
  <c r="P21" i="4"/>
  <c r="Q21" i="4" s="1"/>
  <c r="AC20" i="4" l="1"/>
  <c r="F20" i="4"/>
  <c r="U21" i="4"/>
  <c r="V21" i="4" s="1"/>
  <c r="S22" i="4" s="1"/>
  <c r="N22" i="4"/>
  <c r="L20" i="4"/>
  <c r="U22" i="4" l="1"/>
  <c r="V22" i="4" s="1"/>
  <c r="S23" i="4" s="1"/>
  <c r="P22" i="4"/>
  <c r="Q22" i="4" s="1"/>
  <c r="N23" i="4" s="1"/>
  <c r="X20" i="4"/>
  <c r="G20" i="4"/>
  <c r="I21" i="4"/>
  <c r="P23" i="4" l="1"/>
  <c r="Q23" i="4" s="1"/>
  <c r="N24" i="4" s="1"/>
  <c r="U23" i="4"/>
  <c r="V23" i="4" s="1"/>
  <c r="S24" i="4" s="1"/>
  <c r="Y20" i="4"/>
  <c r="E21" i="4"/>
  <c r="K21" i="4"/>
  <c r="L21" i="4" s="1"/>
  <c r="I22" i="4"/>
  <c r="Z20" i="4"/>
  <c r="U24" i="4" l="1"/>
  <c r="V24" i="4" s="1"/>
  <c r="S25" i="4" s="1"/>
  <c r="P24" i="4"/>
  <c r="Q24" i="4" s="1"/>
  <c r="N25" i="4" s="1"/>
  <c r="K22" i="4"/>
  <c r="L22" i="4" s="1"/>
  <c r="I23" i="4" s="1"/>
  <c r="F21" i="4"/>
  <c r="AC21" i="4"/>
  <c r="K23" i="4" l="1"/>
  <c r="L23" i="4" s="1"/>
  <c r="I24" i="4"/>
  <c r="P25" i="4"/>
  <c r="Q25" i="4" s="1"/>
  <c r="N26" i="4" s="1"/>
  <c r="U25" i="4"/>
  <c r="V25" i="4" s="1"/>
  <c r="S26" i="4" s="1"/>
  <c r="X21" i="4"/>
  <c r="G21" i="4"/>
  <c r="U26" i="4" l="1"/>
  <c r="V26" i="4" s="1"/>
  <c r="S27" i="4"/>
  <c r="P26" i="4"/>
  <c r="Q26" i="4" s="1"/>
  <c r="N27" i="4" s="1"/>
  <c r="Y21" i="4"/>
  <c r="E22" i="4"/>
  <c r="Z21" i="4"/>
  <c r="K24" i="4"/>
  <c r="L24" i="4" s="1"/>
  <c r="I25" i="4" s="1"/>
  <c r="K25" i="4" l="1"/>
  <c r="L25" i="4" s="1"/>
  <c r="I26" i="4"/>
  <c r="P27" i="4"/>
  <c r="Q27" i="4" s="1"/>
  <c r="N28" i="4" s="1"/>
  <c r="F22" i="4"/>
  <c r="AC22" i="4"/>
  <c r="U27" i="4"/>
  <c r="V27" i="4" s="1"/>
  <c r="S28" i="4" s="1"/>
  <c r="U28" i="4" l="1"/>
  <c r="V28" i="4" s="1"/>
  <c r="S29" i="4"/>
  <c r="P28" i="4"/>
  <c r="Q28" i="4" s="1"/>
  <c r="N29" i="4" s="1"/>
  <c r="K26" i="4"/>
  <c r="L26" i="4" s="1"/>
  <c r="I27" i="4"/>
  <c r="G22" i="4"/>
  <c r="X22" i="4"/>
  <c r="P29" i="4" l="1"/>
  <c r="Q29" i="4" s="1"/>
  <c r="N30" i="4" s="1"/>
  <c r="K27" i="4"/>
  <c r="L27" i="4" s="1"/>
  <c r="I28" i="4" s="1"/>
  <c r="U29" i="4"/>
  <c r="V29" i="4" s="1"/>
  <c r="S30" i="4" s="1"/>
  <c r="Y22" i="4"/>
  <c r="E23" i="4"/>
  <c r="Z22" i="4"/>
  <c r="U30" i="4" l="1"/>
  <c r="V30" i="4" s="1"/>
  <c r="S31" i="4" s="1"/>
  <c r="K28" i="4"/>
  <c r="L28" i="4" s="1"/>
  <c r="I29" i="4"/>
  <c r="P30" i="4"/>
  <c r="Q30" i="4" s="1"/>
  <c r="N31" i="4" s="1"/>
  <c r="AC23" i="4"/>
  <c r="F23" i="4"/>
  <c r="P31" i="4" l="1"/>
  <c r="Q31" i="4" s="1"/>
  <c r="N32" i="4" s="1"/>
  <c r="U31" i="4"/>
  <c r="V31" i="4" s="1"/>
  <c r="S32" i="4"/>
  <c r="K29" i="4"/>
  <c r="L29" i="4" s="1"/>
  <c r="I30" i="4" s="1"/>
  <c r="X23" i="4"/>
  <c r="G23" i="4"/>
  <c r="Z23" i="4"/>
  <c r="K30" i="4" l="1"/>
  <c r="L30" i="4" s="1"/>
  <c r="I31" i="4" s="1"/>
  <c r="P32" i="4"/>
  <c r="Q32" i="4" s="1"/>
  <c r="N33" i="4" s="1"/>
  <c r="Y23" i="4"/>
  <c r="E24" i="4"/>
  <c r="U32" i="4"/>
  <c r="V32" i="4" s="1"/>
  <c r="S33" i="4" s="1"/>
  <c r="U33" i="4" l="1"/>
  <c r="V33" i="4" s="1"/>
  <c r="S34" i="4"/>
  <c r="P33" i="4"/>
  <c r="Q33" i="4" s="1"/>
  <c r="N34" i="4" s="1"/>
  <c r="K31" i="4"/>
  <c r="L31" i="4" s="1"/>
  <c r="I32" i="4" s="1"/>
  <c r="F24" i="4"/>
  <c r="AC24" i="4"/>
  <c r="K32" i="4" l="1"/>
  <c r="L32" i="4" s="1"/>
  <c r="I33" i="4" s="1"/>
  <c r="P34" i="4"/>
  <c r="Q34" i="4" s="1"/>
  <c r="N35" i="4" s="1"/>
  <c r="X24" i="4"/>
  <c r="G24" i="4"/>
  <c r="U34" i="4"/>
  <c r="V34" i="4" s="1"/>
  <c r="S35" i="4" s="1"/>
  <c r="U35" i="4" l="1"/>
  <c r="V35" i="4" s="1"/>
  <c r="S36" i="4" s="1"/>
  <c r="P35" i="4"/>
  <c r="Q35" i="4" s="1"/>
  <c r="N36" i="4" s="1"/>
  <c r="K33" i="4"/>
  <c r="L33" i="4" s="1"/>
  <c r="I34" i="4" s="1"/>
  <c r="Y24" i="4"/>
  <c r="E25" i="4"/>
  <c r="Z24" i="4"/>
  <c r="K34" i="4" l="1"/>
  <c r="L34" i="4" s="1"/>
  <c r="I35" i="4" s="1"/>
  <c r="P36" i="4"/>
  <c r="Q36" i="4" s="1"/>
  <c r="N37" i="4"/>
  <c r="U36" i="4"/>
  <c r="V36" i="4" s="1"/>
  <c r="S37" i="4" s="1"/>
  <c r="F25" i="4"/>
  <c r="AC25" i="4"/>
  <c r="U37" i="4" l="1"/>
  <c r="V37" i="4" s="1"/>
  <c r="S38" i="4"/>
  <c r="K35" i="4"/>
  <c r="L35" i="4" s="1"/>
  <c r="I36" i="4"/>
  <c r="P37" i="4"/>
  <c r="Q37" i="4" s="1"/>
  <c r="N38" i="4" s="1"/>
  <c r="G25" i="4"/>
  <c r="X25" i="4"/>
  <c r="P38" i="4" l="1"/>
  <c r="Q38" i="4" s="1"/>
  <c r="N39" i="4" s="1"/>
  <c r="Y25" i="4"/>
  <c r="E26" i="4"/>
  <c r="Z25" i="4"/>
  <c r="U38" i="4"/>
  <c r="V38" i="4" s="1"/>
  <c r="S39" i="4" s="1"/>
  <c r="K36" i="4"/>
  <c r="L36" i="4" s="1"/>
  <c r="I37" i="4" s="1"/>
  <c r="U39" i="4" l="1"/>
  <c r="V39" i="4" s="1"/>
  <c r="S40" i="4" s="1"/>
  <c r="K37" i="4"/>
  <c r="L37" i="4" s="1"/>
  <c r="I38" i="4" s="1"/>
  <c r="P39" i="4"/>
  <c r="Q39" i="4" s="1"/>
  <c r="N40" i="4" s="1"/>
  <c r="AC26" i="4"/>
  <c r="F26" i="4"/>
  <c r="P40" i="4" l="1"/>
  <c r="Q40" i="4" s="1"/>
  <c r="N41" i="4" s="1"/>
  <c r="K38" i="4"/>
  <c r="L38" i="4" s="1"/>
  <c r="I39" i="4" s="1"/>
  <c r="U40" i="4"/>
  <c r="V40" i="4" s="1"/>
  <c r="S41" i="4"/>
  <c r="G26" i="4"/>
  <c r="X26" i="4"/>
  <c r="K39" i="4" l="1"/>
  <c r="L39" i="4" s="1"/>
  <c r="I40" i="4" s="1"/>
  <c r="P41" i="4"/>
  <c r="Q41" i="4" s="1"/>
  <c r="N42" i="4" s="1"/>
  <c r="Y26" i="4"/>
  <c r="E27" i="4"/>
  <c r="Z26" i="4"/>
  <c r="U41" i="4"/>
  <c r="V41" i="4" s="1"/>
  <c r="S42" i="4" s="1"/>
  <c r="P42" i="4" l="1"/>
  <c r="Q42" i="4" s="1"/>
  <c r="N43" i="4"/>
  <c r="U42" i="4"/>
  <c r="V42" i="4" s="1"/>
  <c r="S43" i="4" s="1"/>
  <c r="K40" i="4"/>
  <c r="L40" i="4" s="1"/>
  <c r="I41" i="4"/>
  <c r="F27" i="4"/>
  <c r="AC27" i="4"/>
  <c r="U43" i="4" l="1"/>
  <c r="V43" i="4" s="1"/>
  <c r="S44" i="4"/>
  <c r="K41" i="4"/>
  <c r="L41" i="4" s="1"/>
  <c r="I42" i="4" s="1"/>
  <c r="P43" i="4"/>
  <c r="Q43" i="4" s="1"/>
  <c r="N44" i="4" s="1"/>
  <c r="X27" i="4"/>
  <c r="G27" i="4"/>
  <c r="Z27" i="4" s="1"/>
  <c r="P44" i="4" l="1"/>
  <c r="Q44" i="4" s="1"/>
  <c r="N45" i="4"/>
  <c r="K42" i="4"/>
  <c r="L42" i="4" s="1"/>
  <c r="I43" i="4"/>
  <c r="U44" i="4"/>
  <c r="V44" i="4" s="1"/>
  <c r="S45" i="4" s="1"/>
  <c r="Y27" i="4"/>
  <c r="E28" i="4"/>
  <c r="U45" i="4" l="1"/>
  <c r="V45" i="4" s="1"/>
  <c r="S46" i="4" s="1"/>
  <c r="AC28" i="4"/>
  <c r="F28" i="4"/>
  <c r="P45" i="4"/>
  <c r="Q45" i="4" s="1"/>
  <c r="N46" i="4" s="1"/>
  <c r="K43" i="4"/>
  <c r="L43" i="4" s="1"/>
  <c r="I44" i="4" s="1"/>
  <c r="K44" i="4" l="1"/>
  <c r="L44" i="4" s="1"/>
  <c r="I45" i="4" s="1"/>
  <c r="P46" i="4"/>
  <c r="Q46" i="4" s="1"/>
  <c r="N47" i="4" s="1"/>
  <c r="U46" i="4"/>
  <c r="V46" i="4" s="1"/>
  <c r="S47" i="4" s="1"/>
  <c r="G28" i="4"/>
  <c r="X28" i="4"/>
  <c r="U47" i="4" l="1"/>
  <c r="V47" i="4" s="1"/>
  <c r="S48" i="4" s="1"/>
  <c r="P47" i="4"/>
  <c r="Q47" i="4" s="1"/>
  <c r="N48" i="4"/>
  <c r="K45" i="4"/>
  <c r="L45" i="4" s="1"/>
  <c r="I46" i="4" s="1"/>
  <c r="Y28" i="4"/>
  <c r="E29" i="4"/>
  <c r="Z28" i="4"/>
  <c r="K46" i="4" l="1"/>
  <c r="L46" i="4" s="1"/>
  <c r="I47" i="4"/>
  <c r="U48" i="4"/>
  <c r="V48" i="4" s="1"/>
  <c r="S49" i="4" s="1"/>
  <c r="P48" i="4"/>
  <c r="Q48" i="4" s="1"/>
  <c r="N49" i="4" s="1"/>
  <c r="F29" i="4"/>
  <c r="AC29" i="4"/>
  <c r="P49" i="4" l="1"/>
  <c r="Q49" i="4" s="1"/>
  <c r="N50" i="4" s="1"/>
  <c r="U49" i="4"/>
  <c r="V49" i="4" s="1"/>
  <c r="S50" i="4" s="1"/>
  <c r="X29" i="4"/>
  <c r="G29" i="4"/>
  <c r="K47" i="4"/>
  <c r="L47" i="4" s="1"/>
  <c r="I48" i="4" s="1"/>
  <c r="U50" i="4" l="1"/>
  <c r="V50" i="4" s="1"/>
  <c r="S51" i="4" s="1"/>
  <c r="K48" i="4"/>
  <c r="L48" i="4" s="1"/>
  <c r="I49" i="4" s="1"/>
  <c r="P50" i="4"/>
  <c r="Q50" i="4" s="1"/>
  <c r="N51" i="4" s="1"/>
  <c r="Y29" i="4"/>
  <c r="E30" i="4"/>
  <c r="Z29" i="4"/>
  <c r="P51" i="4" l="1"/>
  <c r="Q51" i="4" s="1"/>
  <c r="N52" i="4" s="1"/>
  <c r="K49" i="4"/>
  <c r="L49" i="4" s="1"/>
  <c r="I50" i="4" s="1"/>
  <c r="U51" i="4"/>
  <c r="V51" i="4" s="1"/>
  <c r="S52" i="4"/>
  <c r="F30" i="4"/>
  <c r="AC30" i="4"/>
  <c r="K50" i="4" l="1"/>
  <c r="L50" i="4" s="1"/>
  <c r="I51" i="4" s="1"/>
  <c r="P52" i="4"/>
  <c r="Q52" i="4" s="1"/>
  <c r="N53" i="4" s="1"/>
  <c r="U52" i="4"/>
  <c r="V52" i="4" s="1"/>
  <c r="S53" i="4" s="1"/>
  <c r="G30" i="4"/>
  <c r="X30" i="4"/>
  <c r="P53" i="4" l="1"/>
  <c r="Q53" i="4" s="1"/>
  <c r="N54" i="4"/>
  <c r="U53" i="4"/>
  <c r="V53" i="4" s="1"/>
  <c r="S54" i="4" s="1"/>
  <c r="K51" i="4"/>
  <c r="L51" i="4" s="1"/>
  <c r="I52" i="4" s="1"/>
  <c r="Y30" i="4"/>
  <c r="E31" i="4"/>
  <c r="Z30" i="4"/>
  <c r="K52" i="4" l="1"/>
  <c r="L52" i="4" s="1"/>
  <c r="I53" i="4"/>
  <c r="U54" i="4"/>
  <c r="V54" i="4" s="1"/>
  <c r="S55" i="4" s="1"/>
  <c r="AC31" i="4"/>
  <c r="F31" i="4"/>
  <c r="P54" i="4"/>
  <c r="Q54" i="4" s="1"/>
  <c r="N55" i="4" s="1"/>
  <c r="P55" i="4" l="1"/>
  <c r="Q55" i="4" s="1"/>
  <c r="N56" i="4" s="1"/>
  <c r="U55" i="4"/>
  <c r="V55" i="4" s="1"/>
  <c r="S56" i="4" s="1"/>
  <c r="X31" i="4"/>
  <c r="G31" i="4"/>
  <c r="K53" i="4"/>
  <c r="L53" i="4" s="1"/>
  <c r="I54" i="4" s="1"/>
  <c r="K54" i="4" l="1"/>
  <c r="L54" i="4" s="1"/>
  <c r="I55" i="4" s="1"/>
  <c r="U56" i="4"/>
  <c r="V56" i="4" s="1"/>
  <c r="S57" i="4" s="1"/>
  <c r="P56" i="4"/>
  <c r="Q56" i="4" s="1"/>
  <c r="N57" i="4" s="1"/>
  <c r="Y31" i="4"/>
  <c r="E32" i="4"/>
  <c r="Z31" i="4"/>
  <c r="U57" i="4" l="1"/>
  <c r="V57" i="4" s="1"/>
  <c r="S58" i="4" s="1"/>
  <c r="P57" i="4"/>
  <c r="Q57" i="4" s="1"/>
  <c r="N58" i="4" s="1"/>
  <c r="K55" i="4"/>
  <c r="L55" i="4" s="1"/>
  <c r="I56" i="4" s="1"/>
  <c r="F32" i="4"/>
  <c r="AC32" i="4"/>
  <c r="K56" i="4" l="1"/>
  <c r="L56" i="4" s="1"/>
  <c r="I57" i="4" s="1"/>
  <c r="P58" i="4"/>
  <c r="Q58" i="4" s="1"/>
  <c r="N59" i="4" s="1"/>
  <c r="U58" i="4"/>
  <c r="V58" i="4" s="1"/>
  <c r="S59" i="4" s="1"/>
  <c r="X32" i="4"/>
  <c r="G32" i="4"/>
  <c r="U59" i="4" l="1"/>
  <c r="V59" i="4" s="1"/>
  <c r="S60" i="4" s="1"/>
  <c r="P59" i="4"/>
  <c r="Q59" i="4" s="1"/>
  <c r="N60" i="4" s="1"/>
  <c r="K57" i="4"/>
  <c r="L57" i="4" s="1"/>
  <c r="I58" i="4" s="1"/>
  <c r="Y32" i="4"/>
  <c r="E33" i="4"/>
  <c r="Z32" i="4"/>
  <c r="K58" i="4" l="1"/>
  <c r="L58" i="4" s="1"/>
  <c r="I59" i="4"/>
  <c r="P60" i="4"/>
  <c r="Q60" i="4" s="1"/>
  <c r="N61" i="4" s="1"/>
  <c r="U60" i="4"/>
  <c r="V60" i="4" s="1"/>
  <c r="S61" i="4" s="1"/>
  <c r="F33" i="4"/>
  <c r="AC33" i="4"/>
  <c r="U61" i="4" l="1"/>
  <c r="V61" i="4" s="1"/>
  <c r="S62" i="4"/>
  <c r="P61" i="4"/>
  <c r="Q61" i="4" s="1"/>
  <c r="N62" i="4" s="1"/>
  <c r="G33" i="4"/>
  <c r="Z33" i="4" s="1"/>
  <c r="X33" i="4"/>
  <c r="K59" i="4"/>
  <c r="L59" i="4" s="1"/>
  <c r="I60" i="4" s="1"/>
  <c r="K60" i="4" l="1"/>
  <c r="L60" i="4" s="1"/>
  <c r="I61" i="4" s="1"/>
  <c r="P62" i="4"/>
  <c r="Q62" i="4" s="1"/>
  <c r="N63" i="4" s="1"/>
  <c r="U62" i="4"/>
  <c r="V62" i="4" s="1"/>
  <c r="S63" i="4" s="1"/>
  <c r="Y33" i="4"/>
  <c r="E34" i="4"/>
  <c r="U63" i="4" l="1"/>
  <c r="V63" i="4" s="1"/>
  <c r="S64" i="4"/>
  <c r="P63" i="4"/>
  <c r="Q63" i="4" s="1"/>
  <c r="N64" i="4" s="1"/>
  <c r="K61" i="4"/>
  <c r="L61" i="4" s="1"/>
  <c r="I62" i="4" s="1"/>
  <c r="AC34" i="4"/>
  <c r="F34" i="4"/>
  <c r="K62" i="4" l="1"/>
  <c r="L62" i="4" s="1"/>
  <c r="I63" i="4" s="1"/>
  <c r="P64" i="4"/>
  <c r="Q64" i="4" s="1"/>
  <c r="N65" i="4" s="1"/>
  <c r="U64" i="4"/>
  <c r="V64" i="4" s="1"/>
  <c r="S65" i="4" s="1"/>
  <c r="G34" i="4"/>
  <c r="X34" i="4"/>
  <c r="P65" i="4" l="1"/>
  <c r="Q65" i="4" s="1"/>
  <c r="N66" i="4"/>
  <c r="U65" i="4"/>
  <c r="V65" i="4" s="1"/>
  <c r="S66" i="4" s="1"/>
  <c r="K63" i="4"/>
  <c r="L63" i="4" s="1"/>
  <c r="I64" i="4" s="1"/>
  <c r="Y34" i="4"/>
  <c r="E35" i="4"/>
  <c r="Z34" i="4"/>
  <c r="K64" i="4" l="1"/>
  <c r="L64" i="4" s="1"/>
  <c r="I65" i="4"/>
  <c r="U66" i="4"/>
  <c r="V66" i="4" s="1"/>
  <c r="S67" i="4" s="1"/>
  <c r="P66" i="4"/>
  <c r="Q66" i="4" s="1"/>
  <c r="N67" i="4" s="1"/>
  <c r="F35" i="4"/>
  <c r="AC35" i="4"/>
  <c r="P67" i="4" l="1"/>
  <c r="Q67" i="4" s="1"/>
  <c r="N68" i="4" s="1"/>
  <c r="U67" i="4"/>
  <c r="V67" i="4" s="1"/>
  <c r="S68" i="4" s="1"/>
  <c r="X35" i="4"/>
  <c r="G35" i="4"/>
  <c r="K65" i="4"/>
  <c r="L65" i="4" s="1"/>
  <c r="I66" i="4" s="1"/>
  <c r="AC16" i="1"/>
  <c r="K66" i="4" l="1"/>
  <c r="L66" i="4" s="1"/>
  <c r="I67" i="4" s="1"/>
  <c r="Y35" i="4"/>
  <c r="E36" i="4"/>
  <c r="P68" i="4"/>
  <c r="Z35" i="4"/>
  <c r="U68" i="4"/>
  <c r="Y3" i="1"/>
  <c r="Y4" i="1"/>
  <c r="Y5" i="1"/>
  <c r="Y6" i="1"/>
  <c r="Y7" i="1"/>
  <c r="Y8" i="1"/>
  <c r="Y9" i="1"/>
  <c r="K67" i="4" l="1"/>
  <c r="L67" i="4" s="1"/>
  <c r="I68" i="4" s="1"/>
  <c r="V68" i="4"/>
  <c r="S69" i="4" s="1"/>
  <c r="Q68" i="4"/>
  <c r="N69" i="4" s="1"/>
  <c r="AC36" i="4"/>
  <c r="F36" i="4"/>
  <c r="W179" i="1"/>
  <c r="Y11" i="1"/>
  <c r="Y12" i="1"/>
  <c r="Y13" i="1"/>
  <c r="Y14" i="1"/>
  <c r="Y15" i="1"/>
  <c r="Y10" i="1"/>
  <c r="U12" i="1"/>
  <c r="W12" i="1" s="1"/>
  <c r="U13" i="1"/>
  <c r="W13" i="1" s="1"/>
  <c r="U14" i="1"/>
  <c r="W14" i="1" s="1"/>
  <c r="U15" i="1"/>
  <c r="W15" i="1" s="1"/>
  <c r="U16" i="1"/>
  <c r="V16" i="1" s="1"/>
  <c r="S17" i="1" s="1"/>
  <c r="U11" i="1"/>
  <c r="W11" i="1" s="1"/>
  <c r="U10" i="1"/>
  <c r="W10" i="1" s="1"/>
  <c r="K68" i="4" l="1"/>
  <c r="G36" i="4"/>
  <c r="X36" i="4"/>
  <c r="P69" i="4"/>
  <c r="R69" i="4" s="1"/>
  <c r="U69" i="4"/>
  <c r="W69" i="4" s="1"/>
  <c r="U17" i="1"/>
  <c r="V17" i="1" s="1"/>
  <c r="S18" i="1" s="1"/>
  <c r="P16" i="1"/>
  <c r="Q16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9" i="1"/>
  <c r="R9" i="1" s="1"/>
  <c r="V69" i="4" l="1"/>
  <c r="S70" i="4" s="1"/>
  <c r="Q69" i="4"/>
  <c r="N70" i="4" s="1"/>
  <c r="Y36" i="4"/>
  <c r="E37" i="4"/>
  <c r="Z36" i="4"/>
  <c r="L68" i="4"/>
  <c r="I69" i="4" s="1"/>
  <c r="U18" i="1"/>
  <c r="V18" i="1" s="1"/>
  <c r="S19" i="1" s="1"/>
  <c r="N17" i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K8" i="1"/>
  <c r="M8" i="1" s="1"/>
  <c r="F37" i="4" l="1"/>
  <c r="AC37" i="4"/>
  <c r="K69" i="4"/>
  <c r="M69" i="4" s="1"/>
  <c r="P70" i="4"/>
  <c r="R70" i="4" s="1"/>
  <c r="U70" i="4"/>
  <c r="W70" i="4" s="1"/>
  <c r="U19" i="1"/>
  <c r="V19" i="1" s="1"/>
  <c r="S20" i="1" s="1"/>
  <c r="U20" i="1" s="1"/>
  <c r="V20" i="1" s="1"/>
  <c r="S21" i="1" s="1"/>
  <c r="U21" i="1" s="1"/>
  <c r="V21" i="1" s="1"/>
  <c r="S22" i="1" s="1"/>
  <c r="U22" i="1" s="1"/>
  <c r="V22" i="1" s="1"/>
  <c r="S23" i="1" s="1"/>
  <c r="P17" i="1"/>
  <c r="Q17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Q70" i="4" l="1"/>
  <c r="N71" i="4" s="1"/>
  <c r="V70" i="4"/>
  <c r="S71" i="4" s="1"/>
  <c r="L69" i="4"/>
  <c r="I70" i="4" s="1"/>
  <c r="G37" i="4"/>
  <c r="X37" i="4"/>
  <c r="Z37" i="4"/>
  <c r="H15" i="1"/>
  <c r="X15" i="1"/>
  <c r="Z15" i="1"/>
  <c r="H11" i="1"/>
  <c r="Z11" i="1"/>
  <c r="X11" i="1"/>
  <c r="X7" i="1"/>
  <c r="H7" i="1"/>
  <c r="Z7" i="1"/>
  <c r="H10" i="1"/>
  <c r="X10" i="1"/>
  <c r="Z10" i="1"/>
  <c r="H6" i="1"/>
  <c r="Z6" i="1"/>
  <c r="X6" i="1"/>
  <c r="H14" i="1"/>
  <c r="X14" i="1"/>
  <c r="Z14" i="1"/>
  <c r="X3" i="1"/>
  <c r="H3" i="1"/>
  <c r="Z3" i="1"/>
  <c r="H13" i="1"/>
  <c r="X13" i="1"/>
  <c r="Z13" i="1"/>
  <c r="H9" i="1"/>
  <c r="Z9" i="1"/>
  <c r="X9" i="1"/>
  <c r="H5" i="1"/>
  <c r="Z5" i="1"/>
  <c r="X5" i="1"/>
  <c r="X16" i="1"/>
  <c r="H12" i="1"/>
  <c r="Z12" i="1"/>
  <c r="X12" i="1"/>
  <c r="X8" i="1"/>
  <c r="H8" i="1"/>
  <c r="Z8" i="1"/>
  <c r="X4" i="1"/>
  <c r="H4" i="1"/>
  <c r="Z4" i="1"/>
  <c r="U23" i="1"/>
  <c r="V23" i="1" s="1"/>
  <c r="S24" i="1" s="1"/>
  <c r="G16" i="1"/>
  <c r="N18" i="1"/>
  <c r="P18" i="1" s="1"/>
  <c r="Q18" i="1" s="1"/>
  <c r="N19" i="1" s="1"/>
  <c r="P19" i="1" s="1"/>
  <c r="Q19" i="1" s="1"/>
  <c r="N20" i="1" s="1"/>
  <c r="P20" i="1" s="1"/>
  <c r="Q20" i="1" s="1"/>
  <c r="N21" i="1" s="1"/>
  <c r="P21" i="1" s="1"/>
  <c r="Q21" i="1" s="1"/>
  <c r="N22" i="1" s="1"/>
  <c r="P22" i="1" s="1"/>
  <c r="Y37" i="4" l="1"/>
  <c r="E38" i="4"/>
  <c r="K70" i="4"/>
  <c r="M70" i="4" s="1"/>
  <c r="U71" i="4"/>
  <c r="W71" i="4" s="1"/>
  <c r="V71" i="4" s="1"/>
  <c r="S72" i="4" s="1"/>
  <c r="P71" i="4"/>
  <c r="R71" i="4" s="1"/>
  <c r="Q71" i="4" s="1"/>
  <c r="N72" i="4" s="1"/>
  <c r="E17" i="1"/>
  <c r="U24" i="1"/>
  <c r="V24" i="1" s="1"/>
  <c r="S25" i="1" s="1"/>
  <c r="Q22" i="1"/>
  <c r="N23" i="1" s="1"/>
  <c r="P23" i="1" s="1"/>
  <c r="P72" i="4" l="1"/>
  <c r="R72" i="4" s="1"/>
  <c r="Q72" i="4" s="1"/>
  <c r="N73" i="4" s="1"/>
  <c r="U72" i="4"/>
  <c r="W72" i="4" s="1"/>
  <c r="V72" i="4" s="1"/>
  <c r="S73" i="4" s="1"/>
  <c r="L70" i="4"/>
  <c r="I71" i="4" s="1"/>
  <c r="F38" i="4"/>
  <c r="AC38" i="4"/>
  <c r="F17" i="1"/>
  <c r="G17" i="1" s="1"/>
  <c r="E18" i="1" s="1"/>
  <c r="U25" i="1"/>
  <c r="V25" i="1" s="1"/>
  <c r="S26" i="1" s="1"/>
  <c r="Q23" i="1"/>
  <c r="N24" i="1" s="1"/>
  <c r="P24" i="1" s="1"/>
  <c r="U73" i="4" l="1"/>
  <c r="W73" i="4" s="1"/>
  <c r="V73" i="4" s="1"/>
  <c r="S74" i="4"/>
  <c r="P73" i="4"/>
  <c r="R73" i="4" s="1"/>
  <c r="Q73" i="4" s="1"/>
  <c r="N74" i="4" s="1"/>
  <c r="K71" i="4"/>
  <c r="M71" i="4" s="1"/>
  <c r="L71" i="4" s="1"/>
  <c r="I72" i="4" s="1"/>
  <c r="G38" i="4"/>
  <c r="Z38" i="4" s="1"/>
  <c r="X38" i="4"/>
  <c r="F18" i="1"/>
  <c r="G18" i="1" s="1"/>
  <c r="E19" i="1" s="1"/>
  <c r="U26" i="1"/>
  <c r="V26" i="1" s="1"/>
  <c r="S27" i="1" s="1"/>
  <c r="Q24" i="1"/>
  <c r="N25" i="1" s="1"/>
  <c r="P25" i="1" s="1"/>
  <c r="L16" i="1"/>
  <c r="K72" i="4" l="1"/>
  <c r="M72" i="4" s="1"/>
  <c r="L72" i="4" s="1"/>
  <c r="I73" i="4"/>
  <c r="P74" i="4"/>
  <c r="R74" i="4" s="1"/>
  <c r="Q74" i="4" s="1"/>
  <c r="N75" i="4" s="1"/>
  <c r="U74" i="4"/>
  <c r="W74" i="4" s="1"/>
  <c r="V74" i="4" s="1"/>
  <c r="S75" i="4" s="1"/>
  <c r="Y38" i="4"/>
  <c r="E39" i="4"/>
  <c r="F19" i="1"/>
  <c r="G19" i="1" s="1"/>
  <c r="E20" i="1" s="1"/>
  <c r="Z16" i="1"/>
  <c r="Y16" i="1"/>
  <c r="U27" i="1"/>
  <c r="V27" i="1" s="1"/>
  <c r="S28" i="1" s="1"/>
  <c r="I17" i="1"/>
  <c r="AC17" i="1" s="1"/>
  <c r="Q25" i="1"/>
  <c r="N26" i="1" s="1"/>
  <c r="P26" i="1" s="1"/>
  <c r="U75" i="4" l="1"/>
  <c r="W75" i="4" s="1"/>
  <c r="V75" i="4" s="1"/>
  <c r="S76" i="4" s="1"/>
  <c r="P75" i="4"/>
  <c r="R75" i="4" s="1"/>
  <c r="Q75" i="4" s="1"/>
  <c r="N76" i="4" s="1"/>
  <c r="K73" i="4"/>
  <c r="M73" i="4" s="1"/>
  <c r="L73" i="4" s="1"/>
  <c r="I74" i="4" s="1"/>
  <c r="F39" i="4"/>
  <c r="AC39" i="4"/>
  <c r="F20" i="1"/>
  <c r="G20" i="1" s="1"/>
  <c r="E21" i="1"/>
  <c r="U28" i="1"/>
  <c r="V28" i="1" s="1"/>
  <c r="S29" i="1" s="1"/>
  <c r="Q26" i="1"/>
  <c r="N27" i="1" s="1"/>
  <c r="P27" i="1" s="1"/>
  <c r="K17" i="1"/>
  <c r="K74" i="4" l="1"/>
  <c r="M74" i="4" s="1"/>
  <c r="L74" i="4" s="1"/>
  <c r="I75" i="4"/>
  <c r="P76" i="4"/>
  <c r="U76" i="4"/>
  <c r="G39" i="4"/>
  <c r="Z39" i="4" s="1"/>
  <c r="X39" i="4"/>
  <c r="F21" i="1"/>
  <c r="G21" i="1" s="1"/>
  <c r="E22" i="1"/>
  <c r="X17" i="1"/>
  <c r="U29" i="1"/>
  <c r="V29" i="1" s="1"/>
  <c r="S30" i="1" s="1"/>
  <c r="L17" i="1"/>
  <c r="Y17" i="1" s="1"/>
  <c r="Q27" i="1"/>
  <c r="N28" i="1" s="1"/>
  <c r="P28" i="1" s="1"/>
  <c r="W76" i="4" l="1"/>
  <c r="V76" i="4" s="1"/>
  <c r="S77" i="4" s="1"/>
  <c r="U77" i="4" s="1"/>
  <c r="R76" i="4"/>
  <c r="Q76" i="4" s="1"/>
  <c r="N77" i="4" s="1"/>
  <c r="P77" i="4" s="1"/>
  <c r="K75" i="4"/>
  <c r="M75" i="4" s="1"/>
  <c r="L75" i="4" s="1"/>
  <c r="I76" i="4" s="1"/>
  <c r="Y39" i="4"/>
  <c r="E40" i="4"/>
  <c r="F22" i="1"/>
  <c r="G22" i="1" s="1"/>
  <c r="I18" i="1"/>
  <c r="AC18" i="1" s="1"/>
  <c r="Z17" i="1"/>
  <c r="E23" i="1"/>
  <c r="U30" i="1"/>
  <c r="V30" i="1" s="1"/>
  <c r="S31" i="1" s="1"/>
  <c r="Q28" i="1"/>
  <c r="N29" i="1" s="1"/>
  <c r="P29" i="1" s="1"/>
  <c r="K18" i="1"/>
  <c r="W77" i="4" l="1"/>
  <c r="V77" i="4" s="1"/>
  <c r="S78" i="4" s="1"/>
  <c r="U78" i="4" s="1"/>
  <c r="R77" i="4"/>
  <c r="Q77" i="4" s="1"/>
  <c r="N78" i="4" s="1"/>
  <c r="K76" i="4"/>
  <c r="AC40" i="4"/>
  <c r="F40" i="4"/>
  <c r="F23" i="1"/>
  <c r="G23" i="1" s="1"/>
  <c r="E24" i="1" s="1"/>
  <c r="X18" i="1"/>
  <c r="U31" i="1"/>
  <c r="V31" i="1" s="1"/>
  <c r="S32" i="1" s="1"/>
  <c r="L18" i="1"/>
  <c r="Y18" i="1" s="1"/>
  <c r="Q29" i="1"/>
  <c r="N30" i="1" s="1"/>
  <c r="P30" i="1" s="1"/>
  <c r="M76" i="4" l="1"/>
  <c r="L76" i="4" s="1"/>
  <c r="I77" i="4" s="1"/>
  <c r="K77" i="4" s="1"/>
  <c r="W78" i="4"/>
  <c r="V78" i="4" s="1"/>
  <c r="S79" i="4" s="1"/>
  <c r="P78" i="4"/>
  <c r="R78" i="4" s="1"/>
  <c r="Q78" i="4" s="1"/>
  <c r="N79" i="4" s="1"/>
  <c r="P79" i="4" s="1"/>
  <c r="X40" i="4"/>
  <c r="G40" i="4"/>
  <c r="Z40" i="4" s="1"/>
  <c r="F24" i="1"/>
  <c r="G24" i="1" s="1"/>
  <c r="I19" i="1"/>
  <c r="Z18" i="1"/>
  <c r="E25" i="1"/>
  <c r="U32" i="1"/>
  <c r="V32" i="1" s="1"/>
  <c r="S33" i="1" s="1"/>
  <c r="Q30" i="1"/>
  <c r="N31" i="1" s="1"/>
  <c r="P31" i="1" s="1"/>
  <c r="U79" i="4" l="1"/>
  <c r="M77" i="4"/>
  <c r="Y40" i="4"/>
  <c r="E41" i="4"/>
  <c r="K19" i="1"/>
  <c r="L19" i="1" s="1"/>
  <c r="Y19" i="1" s="1"/>
  <c r="AC19" i="1"/>
  <c r="F25" i="1"/>
  <c r="G25" i="1" s="1"/>
  <c r="E26" i="1" s="1"/>
  <c r="Z19" i="1"/>
  <c r="X19" i="1"/>
  <c r="U33" i="1"/>
  <c r="V33" i="1" s="1"/>
  <c r="S34" i="1" s="1"/>
  <c r="I20" i="1"/>
  <c r="Q31" i="1"/>
  <c r="N32" i="1" s="1"/>
  <c r="P32" i="1" s="1"/>
  <c r="L77" i="4" l="1"/>
  <c r="I78" i="4" s="1"/>
  <c r="K78" i="4" s="1"/>
  <c r="F41" i="4"/>
  <c r="AC41" i="4"/>
  <c r="F26" i="1"/>
  <c r="G26" i="1" s="1"/>
  <c r="K20" i="1"/>
  <c r="X20" i="1" s="1"/>
  <c r="AC20" i="1"/>
  <c r="U34" i="1"/>
  <c r="V34" i="1" s="1"/>
  <c r="S35" i="1" s="1"/>
  <c r="L20" i="1"/>
  <c r="Y20" i="1" s="1"/>
  <c r="Q32" i="1"/>
  <c r="N33" i="1" s="1"/>
  <c r="P33" i="1" s="1"/>
  <c r="M78" i="4" l="1"/>
  <c r="X41" i="4"/>
  <c r="G41" i="4"/>
  <c r="E27" i="1"/>
  <c r="I21" i="1"/>
  <c r="Z20" i="1"/>
  <c r="U35" i="1"/>
  <c r="V35" i="1" s="1"/>
  <c r="S36" i="1" s="1"/>
  <c r="Q33" i="1"/>
  <c r="N34" i="1" s="1"/>
  <c r="P34" i="1" s="1"/>
  <c r="L78" i="4" l="1"/>
  <c r="I79" i="4" s="1"/>
  <c r="K79" i="4" s="1"/>
  <c r="Y41" i="4"/>
  <c r="E42" i="4"/>
  <c r="Z41" i="4"/>
  <c r="K21" i="1"/>
  <c r="L21" i="1" s="1"/>
  <c r="Y21" i="1" s="1"/>
  <c r="AC21" i="1"/>
  <c r="F27" i="1"/>
  <c r="G27" i="1" s="1"/>
  <c r="X21" i="1"/>
  <c r="Z21" i="1"/>
  <c r="U36" i="1"/>
  <c r="V36" i="1" s="1"/>
  <c r="S37" i="1" s="1"/>
  <c r="I22" i="1"/>
  <c r="Q34" i="1"/>
  <c r="N35" i="1" s="1"/>
  <c r="P35" i="1" s="1"/>
  <c r="F42" i="4" l="1"/>
  <c r="AC42" i="4"/>
  <c r="K22" i="1"/>
  <c r="AC22" i="1"/>
  <c r="X22" i="1"/>
  <c r="E28" i="1"/>
  <c r="U37" i="1"/>
  <c r="V37" i="1" s="1"/>
  <c r="S38" i="1" s="1"/>
  <c r="L22" i="1"/>
  <c r="Q35" i="1"/>
  <c r="N36" i="1" s="1"/>
  <c r="P36" i="1" s="1"/>
  <c r="G42" i="4" l="1"/>
  <c r="X42" i="4"/>
  <c r="F28" i="1"/>
  <c r="G28" i="1"/>
  <c r="I23" i="1"/>
  <c r="Y22" i="1"/>
  <c r="Z22" i="1"/>
  <c r="U38" i="1"/>
  <c r="V38" i="1" s="1"/>
  <c r="S39" i="1" s="1"/>
  <c r="Q36" i="1"/>
  <c r="N37" i="1" s="1"/>
  <c r="P37" i="1" s="1"/>
  <c r="Y42" i="4" l="1"/>
  <c r="E43" i="4"/>
  <c r="Z42" i="4"/>
  <c r="K23" i="1"/>
  <c r="AC23" i="1"/>
  <c r="X23" i="1"/>
  <c r="E29" i="1"/>
  <c r="L23" i="1"/>
  <c r="U39" i="1"/>
  <c r="V39" i="1" s="1"/>
  <c r="S40" i="1" s="1"/>
  <c r="Q37" i="1"/>
  <c r="N38" i="1" s="1"/>
  <c r="P38" i="1" s="1"/>
  <c r="AC43" i="4" l="1"/>
  <c r="F43" i="4"/>
  <c r="F29" i="1"/>
  <c r="G29" i="1"/>
  <c r="I24" i="1"/>
  <c r="Y23" i="1"/>
  <c r="Z23" i="1"/>
  <c r="U40" i="1"/>
  <c r="V40" i="1" s="1"/>
  <c r="S41" i="1" s="1"/>
  <c r="Q38" i="1"/>
  <c r="N39" i="1" s="1"/>
  <c r="P39" i="1" s="1"/>
  <c r="G43" i="4" l="1"/>
  <c r="X43" i="4"/>
  <c r="K24" i="1"/>
  <c r="L24" i="1" s="1"/>
  <c r="I25" i="1" s="1"/>
  <c r="AC24" i="1"/>
  <c r="E30" i="1"/>
  <c r="U41" i="1"/>
  <c r="V41" i="1" s="1"/>
  <c r="S42" i="1" s="1"/>
  <c r="Q39" i="1"/>
  <c r="N40" i="1" s="1"/>
  <c r="P40" i="1" s="1"/>
  <c r="Y43" i="4" l="1"/>
  <c r="E44" i="4"/>
  <c r="Z43" i="4"/>
  <c r="AC25" i="1"/>
  <c r="K25" i="1"/>
  <c r="L25" i="1" s="1"/>
  <c r="X24" i="1"/>
  <c r="Y24" i="1"/>
  <c r="Z24" i="1"/>
  <c r="F30" i="1"/>
  <c r="G30" i="1" s="1"/>
  <c r="X25" i="1"/>
  <c r="U42" i="1"/>
  <c r="V42" i="1" s="1"/>
  <c r="S43" i="1" s="1"/>
  <c r="Q40" i="1"/>
  <c r="N41" i="1" s="1"/>
  <c r="P41" i="1" s="1"/>
  <c r="F44" i="4" l="1"/>
  <c r="AC44" i="4"/>
  <c r="I26" i="1"/>
  <c r="AC26" i="1" s="1"/>
  <c r="Y25" i="1"/>
  <c r="E31" i="1"/>
  <c r="Z25" i="1"/>
  <c r="U43" i="1"/>
  <c r="V43" i="1" s="1"/>
  <c r="S44" i="1" s="1"/>
  <c r="Q41" i="1"/>
  <c r="N42" i="1" s="1"/>
  <c r="P42" i="1" s="1"/>
  <c r="K26" i="1"/>
  <c r="X44" i="4" l="1"/>
  <c r="G44" i="4"/>
  <c r="F31" i="1"/>
  <c r="G31" i="1"/>
  <c r="X26" i="1"/>
  <c r="U44" i="1"/>
  <c r="V44" i="1" s="1"/>
  <c r="S45" i="1" s="1"/>
  <c r="L26" i="1"/>
  <c r="Q42" i="1"/>
  <c r="N43" i="1" s="1"/>
  <c r="P43" i="1" s="1"/>
  <c r="Y44" i="4" l="1"/>
  <c r="E45" i="4"/>
  <c r="Z44" i="4"/>
  <c r="I27" i="1"/>
  <c r="AC27" i="1" s="1"/>
  <c r="Y26" i="1"/>
  <c r="E32" i="1"/>
  <c r="Z26" i="1"/>
  <c r="U45" i="1"/>
  <c r="V45" i="1" s="1"/>
  <c r="S46" i="1" s="1"/>
  <c r="Q43" i="1"/>
  <c r="N44" i="1" s="1"/>
  <c r="P44" i="1" s="1"/>
  <c r="K27" i="1"/>
  <c r="AC45" i="4" l="1"/>
  <c r="F45" i="4"/>
  <c r="F32" i="1"/>
  <c r="G32" i="1" s="1"/>
  <c r="X27" i="1"/>
  <c r="U46" i="1"/>
  <c r="V46" i="1" s="1"/>
  <c r="S47" i="1" s="1"/>
  <c r="L27" i="1"/>
  <c r="Q44" i="1"/>
  <c r="N45" i="1" s="1"/>
  <c r="P45" i="1" s="1"/>
  <c r="G45" i="4" l="1"/>
  <c r="Z45" i="4" s="1"/>
  <c r="X45" i="4"/>
  <c r="I28" i="1"/>
  <c r="AC28" i="1" s="1"/>
  <c r="Y27" i="1"/>
  <c r="E33" i="1"/>
  <c r="Z27" i="1"/>
  <c r="U47" i="1"/>
  <c r="V47" i="1" s="1"/>
  <c r="S48" i="1" s="1"/>
  <c r="Q45" i="1"/>
  <c r="N46" i="1" s="1"/>
  <c r="P46" i="1" s="1"/>
  <c r="K28" i="1"/>
  <c r="Y45" i="4" l="1"/>
  <c r="E46" i="4"/>
  <c r="F33" i="1"/>
  <c r="G33" i="1" s="1"/>
  <c r="X28" i="1"/>
  <c r="U48" i="1"/>
  <c r="V48" i="1" s="1"/>
  <c r="S49" i="1" s="1"/>
  <c r="L28" i="1"/>
  <c r="Q46" i="1"/>
  <c r="N47" i="1" s="1"/>
  <c r="P47" i="1" s="1"/>
  <c r="AC46" i="4" l="1"/>
  <c r="F46" i="4"/>
  <c r="E34" i="1"/>
  <c r="I29" i="1"/>
  <c r="Y28" i="1"/>
  <c r="Z28" i="1"/>
  <c r="U49" i="1"/>
  <c r="V49" i="1" s="1"/>
  <c r="S50" i="1" s="1"/>
  <c r="Q47" i="1"/>
  <c r="N48" i="1" s="1"/>
  <c r="P48" i="1" s="1"/>
  <c r="X46" i="4" l="1"/>
  <c r="G46" i="4"/>
  <c r="Z46" i="4" s="1"/>
  <c r="K29" i="1"/>
  <c r="AC29" i="1"/>
  <c r="F34" i="1"/>
  <c r="G34" i="1" s="1"/>
  <c r="X29" i="1"/>
  <c r="U50" i="1"/>
  <c r="V50" i="1" s="1"/>
  <c r="S51" i="1" s="1"/>
  <c r="L29" i="1"/>
  <c r="Q48" i="1"/>
  <c r="N49" i="1" s="1"/>
  <c r="P49" i="1" s="1"/>
  <c r="Y46" i="4" l="1"/>
  <c r="E47" i="4"/>
  <c r="I30" i="1"/>
  <c r="AC30" i="1" s="1"/>
  <c r="Y29" i="1"/>
  <c r="Z29" i="1"/>
  <c r="E35" i="1"/>
  <c r="U51" i="1"/>
  <c r="V51" i="1" s="1"/>
  <c r="S52" i="1" s="1"/>
  <c r="Q49" i="1"/>
  <c r="N50" i="1" s="1"/>
  <c r="P50" i="1" s="1"/>
  <c r="K30" i="1"/>
  <c r="F47" i="4" l="1"/>
  <c r="AC47" i="4"/>
  <c r="F35" i="1"/>
  <c r="G35" i="1" s="1"/>
  <c r="X30" i="1"/>
  <c r="U52" i="1"/>
  <c r="V52" i="1" s="1"/>
  <c r="S53" i="1" s="1"/>
  <c r="L30" i="1"/>
  <c r="Q50" i="1"/>
  <c r="N51" i="1" s="1"/>
  <c r="P51" i="1" s="1"/>
  <c r="X47" i="4" l="1"/>
  <c r="G47" i="4"/>
  <c r="I31" i="1"/>
  <c r="AC31" i="1" s="1"/>
  <c r="Y30" i="1"/>
  <c r="E36" i="1"/>
  <c r="Z30" i="1"/>
  <c r="U53" i="1"/>
  <c r="V53" i="1" s="1"/>
  <c r="S54" i="1" s="1"/>
  <c r="Q51" i="1"/>
  <c r="N52" i="1" s="1"/>
  <c r="P52" i="1" s="1"/>
  <c r="K31" i="1"/>
  <c r="Y47" i="4" l="1"/>
  <c r="E48" i="4"/>
  <c r="Z47" i="4"/>
  <c r="F36" i="1"/>
  <c r="G36" i="1" s="1"/>
  <c r="X31" i="1"/>
  <c r="U54" i="1"/>
  <c r="V54" i="1" s="1"/>
  <c r="S55" i="1" s="1"/>
  <c r="L31" i="1"/>
  <c r="Q52" i="1"/>
  <c r="N53" i="1" s="1"/>
  <c r="P53" i="1" s="1"/>
  <c r="AC48" i="4" l="1"/>
  <c r="F48" i="4"/>
  <c r="E37" i="1"/>
  <c r="I32" i="1"/>
  <c r="Y31" i="1"/>
  <c r="Z31" i="1"/>
  <c r="U55" i="1"/>
  <c r="V55" i="1" s="1"/>
  <c r="S56" i="1" s="1"/>
  <c r="Q53" i="1"/>
  <c r="N54" i="1" s="1"/>
  <c r="P54" i="1" s="1"/>
  <c r="G48" i="4" l="1"/>
  <c r="X48" i="4"/>
  <c r="K32" i="1"/>
  <c r="AC32" i="1"/>
  <c r="F37" i="1"/>
  <c r="G37" i="1" s="1"/>
  <c r="X32" i="1"/>
  <c r="U56" i="1"/>
  <c r="V56" i="1" s="1"/>
  <c r="S57" i="1" s="1"/>
  <c r="L32" i="1"/>
  <c r="Q54" i="1"/>
  <c r="N55" i="1" s="1"/>
  <c r="P55" i="1" s="1"/>
  <c r="Y48" i="4" l="1"/>
  <c r="E49" i="4"/>
  <c r="Z48" i="4"/>
  <c r="I33" i="1"/>
  <c r="AC33" i="1" s="1"/>
  <c r="Y32" i="1"/>
  <c r="Z32" i="1"/>
  <c r="E38" i="1"/>
  <c r="U57" i="1"/>
  <c r="V57" i="1" s="1"/>
  <c r="S58" i="1" s="1"/>
  <c r="Q55" i="1"/>
  <c r="N56" i="1" s="1"/>
  <c r="P56" i="1" s="1"/>
  <c r="AC49" i="4" l="1"/>
  <c r="F49" i="4"/>
  <c r="K33" i="1"/>
  <c r="F38" i="1"/>
  <c r="G38" i="1" s="1"/>
  <c r="X33" i="1"/>
  <c r="U58" i="1"/>
  <c r="V58" i="1" s="1"/>
  <c r="S59" i="1" s="1"/>
  <c r="L33" i="1"/>
  <c r="Q56" i="1"/>
  <c r="N57" i="1" s="1"/>
  <c r="P57" i="1" s="1"/>
  <c r="X49" i="4" l="1"/>
  <c r="G49" i="4"/>
  <c r="Z49" i="4" s="1"/>
  <c r="E39" i="1"/>
  <c r="I34" i="1"/>
  <c r="AC34" i="1" s="1"/>
  <c r="Y33" i="1"/>
  <c r="Z33" i="1"/>
  <c r="U59" i="1"/>
  <c r="V59" i="1" s="1"/>
  <c r="S60" i="1" s="1"/>
  <c r="Q57" i="1"/>
  <c r="N58" i="1" s="1"/>
  <c r="P58" i="1" s="1"/>
  <c r="K34" i="1"/>
  <c r="Y49" i="4" l="1"/>
  <c r="E50" i="4"/>
  <c r="F39" i="1"/>
  <c r="X34" i="1"/>
  <c r="G39" i="1"/>
  <c r="U60" i="1"/>
  <c r="V60" i="1" s="1"/>
  <c r="S61" i="1" s="1"/>
  <c r="L34" i="1"/>
  <c r="Q58" i="1"/>
  <c r="N59" i="1" s="1"/>
  <c r="P59" i="1" s="1"/>
  <c r="F50" i="4" l="1"/>
  <c r="AC50" i="4"/>
  <c r="I35" i="1"/>
  <c r="AC35" i="1" s="1"/>
  <c r="Y34" i="1"/>
  <c r="E40" i="1"/>
  <c r="Z34" i="1"/>
  <c r="U61" i="1"/>
  <c r="V61" i="1" s="1"/>
  <c r="S62" i="1" s="1"/>
  <c r="Q59" i="1"/>
  <c r="N60" i="1" s="1"/>
  <c r="P60" i="1" s="1"/>
  <c r="K35" i="1"/>
  <c r="X50" i="4" l="1"/>
  <c r="G50" i="4"/>
  <c r="F40" i="1"/>
  <c r="G40" i="1"/>
  <c r="X35" i="1"/>
  <c r="U62" i="1"/>
  <c r="V62" i="1" s="1"/>
  <c r="S63" i="1" s="1"/>
  <c r="L35" i="1"/>
  <c r="Q60" i="1"/>
  <c r="N61" i="1" s="1"/>
  <c r="P61" i="1" s="1"/>
  <c r="Y50" i="4" l="1"/>
  <c r="E51" i="4"/>
  <c r="Z50" i="4"/>
  <c r="I36" i="1"/>
  <c r="AC36" i="1" s="1"/>
  <c r="Y35" i="1"/>
  <c r="E41" i="1"/>
  <c r="Z35" i="1"/>
  <c r="U63" i="1"/>
  <c r="V63" i="1" s="1"/>
  <c r="S64" i="1" s="1"/>
  <c r="Q61" i="1"/>
  <c r="N62" i="1" s="1"/>
  <c r="P62" i="1" s="1"/>
  <c r="K36" i="1"/>
  <c r="AC51" i="4" l="1"/>
  <c r="F51" i="4"/>
  <c r="F41" i="1"/>
  <c r="G41" i="1"/>
  <c r="X36" i="1"/>
  <c r="U64" i="1"/>
  <c r="V64" i="1" s="1"/>
  <c r="S65" i="1" s="1"/>
  <c r="L36" i="1"/>
  <c r="Q62" i="1"/>
  <c r="N63" i="1" s="1"/>
  <c r="P63" i="1" s="1"/>
  <c r="G51" i="4" l="1"/>
  <c r="X51" i="4"/>
  <c r="I37" i="1"/>
  <c r="AC37" i="1" s="1"/>
  <c r="Y36" i="1"/>
  <c r="E42" i="1"/>
  <c r="Z36" i="1"/>
  <c r="U65" i="1"/>
  <c r="V65" i="1" s="1"/>
  <c r="S66" i="1" s="1"/>
  <c r="Q63" i="1"/>
  <c r="N64" i="1" s="1"/>
  <c r="P64" i="1" s="1"/>
  <c r="K37" i="1"/>
  <c r="Y51" i="4" l="1"/>
  <c r="E52" i="4"/>
  <c r="Z51" i="4"/>
  <c r="F42" i="1"/>
  <c r="G42" i="1"/>
  <c r="X37" i="1"/>
  <c r="U66" i="1"/>
  <c r="V66" i="1" s="1"/>
  <c r="S67" i="1" s="1"/>
  <c r="L37" i="1"/>
  <c r="Q64" i="1"/>
  <c r="N65" i="1" s="1"/>
  <c r="P65" i="1" s="1"/>
  <c r="AC52" i="4" l="1"/>
  <c r="F52" i="4"/>
  <c r="I38" i="1"/>
  <c r="AC38" i="1" s="1"/>
  <c r="Y37" i="1"/>
  <c r="Z37" i="1"/>
  <c r="E43" i="1"/>
  <c r="U67" i="1"/>
  <c r="V67" i="1" s="1"/>
  <c r="S68" i="1" s="1"/>
  <c r="Q65" i="1"/>
  <c r="N66" i="1" s="1"/>
  <c r="P66" i="1" s="1"/>
  <c r="K38" i="1"/>
  <c r="X52" i="4" l="1"/>
  <c r="G52" i="4"/>
  <c r="F43" i="1"/>
  <c r="G43" i="1"/>
  <c r="X38" i="1"/>
  <c r="U68" i="1"/>
  <c r="V68" i="1" s="1"/>
  <c r="L38" i="1"/>
  <c r="Q66" i="1"/>
  <c r="N67" i="1" s="1"/>
  <c r="P67" i="1" s="1"/>
  <c r="Y52" i="4" l="1"/>
  <c r="E53" i="4"/>
  <c r="Z52" i="4"/>
  <c r="S69" i="1"/>
  <c r="U69" i="1" s="1"/>
  <c r="V69" i="1" s="1"/>
  <c r="E44" i="1"/>
  <c r="I39" i="1"/>
  <c r="Y38" i="1"/>
  <c r="Z38" i="1"/>
  <c r="Q67" i="1"/>
  <c r="N68" i="1" s="1"/>
  <c r="P68" i="1" s="1"/>
  <c r="S70" i="1" l="1"/>
  <c r="F53" i="4"/>
  <c r="AC53" i="4"/>
  <c r="K39" i="1"/>
  <c r="AC39" i="1"/>
  <c r="F44" i="1"/>
  <c r="G44" i="1" s="1"/>
  <c r="X39" i="1"/>
  <c r="U70" i="1"/>
  <c r="V70" i="1" s="1"/>
  <c r="L39" i="1"/>
  <c r="Z39" i="1" s="1"/>
  <c r="Q68" i="1"/>
  <c r="X53" i="4" l="1"/>
  <c r="G53" i="4"/>
  <c r="S71" i="1"/>
  <c r="N69" i="1"/>
  <c r="P69" i="1" s="1"/>
  <c r="Q69" i="1" s="1"/>
  <c r="I40" i="1"/>
  <c r="AC40" i="1" s="1"/>
  <c r="Y39" i="1"/>
  <c r="E45" i="1"/>
  <c r="U71" i="1"/>
  <c r="V71" i="1" s="1"/>
  <c r="S72" i="1" s="1"/>
  <c r="K40" i="1"/>
  <c r="N70" i="1" l="1"/>
  <c r="P70" i="1" s="1"/>
  <c r="Y53" i="4"/>
  <c r="E54" i="4"/>
  <c r="Z53" i="4"/>
  <c r="F45" i="1"/>
  <c r="G45" i="1" s="1"/>
  <c r="X40" i="1"/>
  <c r="U72" i="1"/>
  <c r="V72" i="1" s="1"/>
  <c r="S73" i="1" s="1"/>
  <c r="L40" i="1"/>
  <c r="Q70" i="1"/>
  <c r="N71" i="1" s="1"/>
  <c r="P71" i="1" s="1"/>
  <c r="AC54" i="4" l="1"/>
  <c r="F54" i="4"/>
  <c r="I41" i="1"/>
  <c r="AC41" i="1" s="1"/>
  <c r="Y40" i="1"/>
  <c r="E46" i="1"/>
  <c r="Z40" i="1"/>
  <c r="U73" i="1"/>
  <c r="V73" i="1" s="1"/>
  <c r="Q71" i="1"/>
  <c r="N72" i="1" s="1"/>
  <c r="P72" i="1" s="1"/>
  <c r="K41" i="1"/>
  <c r="G54" i="4" l="1"/>
  <c r="X54" i="4"/>
  <c r="S74" i="1"/>
  <c r="U74" i="1" s="1"/>
  <c r="V74" i="1" s="1"/>
  <c r="S75" i="1" s="1"/>
  <c r="F46" i="1"/>
  <c r="X41" i="1"/>
  <c r="G46" i="1"/>
  <c r="L41" i="1"/>
  <c r="Z41" i="1" s="1"/>
  <c r="Q72" i="1"/>
  <c r="N73" i="1" s="1"/>
  <c r="P73" i="1" s="1"/>
  <c r="Y54" i="4" l="1"/>
  <c r="E55" i="4"/>
  <c r="Z54" i="4"/>
  <c r="I42" i="1"/>
  <c r="AC42" i="1" s="1"/>
  <c r="Y41" i="1"/>
  <c r="E47" i="1"/>
  <c r="U75" i="1"/>
  <c r="V75" i="1" s="1"/>
  <c r="S76" i="1" s="1"/>
  <c r="Q73" i="1"/>
  <c r="N74" i="1" s="1"/>
  <c r="P74" i="1" s="1"/>
  <c r="AC55" i="4" l="1"/>
  <c r="F55" i="4"/>
  <c r="F47" i="1"/>
  <c r="K42" i="1"/>
  <c r="X42" i="1" s="1"/>
  <c r="G47" i="1"/>
  <c r="U76" i="1"/>
  <c r="V76" i="1" s="1"/>
  <c r="S77" i="1" s="1"/>
  <c r="Q74" i="1"/>
  <c r="N75" i="1" s="1"/>
  <c r="P75" i="1" s="1"/>
  <c r="X55" i="4" l="1"/>
  <c r="G55" i="4"/>
  <c r="L42" i="1"/>
  <c r="Z42" i="1" s="1"/>
  <c r="E48" i="1"/>
  <c r="I43" i="1"/>
  <c r="Y42" i="1"/>
  <c r="U77" i="1"/>
  <c r="V77" i="1" s="1"/>
  <c r="S78" i="1" s="1"/>
  <c r="Q75" i="1"/>
  <c r="Y55" i="4" l="1"/>
  <c r="E56" i="4"/>
  <c r="Z55" i="4"/>
  <c r="N76" i="1"/>
  <c r="P76" i="1" s="1"/>
  <c r="Q76" i="1" s="1"/>
  <c r="N77" i="1" s="1"/>
  <c r="P77" i="1" s="1"/>
  <c r="K43" i="1"/>
  <c r="AC43" i="1"/>
  <c r="F48" i="1"/>
  <c r="G48" i="1" s="1"/>
  <c r="X43" i="1"/>
  <c r="U78" i="1"/>
  <c r="V78" i="1" s="1"/>
  <c r="L43" i="1"/>
  <c r="S79" i="1" l="1"/>
  <c r="F56" i="4"/>
  <c r="AC56" i="4"/>
  <c r="I44" i="1"/>
  <c r="AC44" i="1" s="1"/>
  <c r="Y43" i="1"/>
  <c r="Z43" i="1"/>
  <c r="E49" i="1"/>
  <c r="U79" i="1"/>
  <c r="V79" i="1" s="1"/>
  <c r="S80" i="1" s="1"/>
  <c r="Q77" i="1"/>
  <c r="N78" i="1" s="1"/>
  <c r="P78" i="1" s="1"/>
  <c r="W130" i="4" l="1"/>
  <c r="W158" i="4"/>
  <c r="W154" i="4"/>
  <c r="W174" i="4"/>
  <c r="W155" i="4"/>
  <c r="W91" i="4"/>
  <c r="W86" i="4"/>
  <c r="W90" i="4"/>
  <c r="W103" i="4"/>
  <c r="W176" i="4"/>
  <c r="W178" i="4"/>
  <c r="W117" i="4"/>
  <c r="W85" i="4"/>
  <c r="W171" i="4"/>
  <c r="W145" i="4"/>
  <c r="W83" i="4"/>
  <c r="W121" i="4"/>
  <c r="W159" i="4"/>
  <c r="W119" i="4"/>
  <c r="W149" i="4"/>
  <c r="W147" i="4"/>
  <c r="W99" i="4"/>
  <c r="W116" i="4"/>
  <c r="W142" i="4"/>
  <c r="W108" i="4"/>
  <c r="W96" i="4"/>
  <c r="W80" i="4"/>
  <c r="W170" i="4"/>
  <c r="W141" i="4"/>
  <c r="W113" i="4"/>
  <c r="W160" i="4"/>
  <c r="W114" i="4"/>
  <c r="W162" i="4"/>
  <c r="W136" i="4"/>
  <c r="W166" i="4"/>
  <c r="W137" i="4"/>
  <c r="W105" i="4"/>
  <c r="W104" i="4"/>
  <c r="W102" i="4"/>
  <c r="W107" i="4"/>
  <c r="W115" i="4"/>
  <c r="W133" i="4"/>
  <c r="W157" i="4"/>
  <c r="W131" i="4"/>
  <c r="W161" i="4"/>
  <c r="W128" i="4"/>
  <c r="W101" i="4"/>
  <c r="W100" i="4"/>
  <c r="W97" i="4"/>
  <c r="W126" i="4"/>
  <c r="W135" i="4"/>
  <c r="W79" i="4"/>
  <c r="V79" i="4" s="1"/>
  <c r="S80" i="4" s="1"/>
  <c r="U80" i="4" s="1"/>
  <c r="V80" i="4" s="1"/>
  <c r="S81" i="4" s="1"/>
  <c r="U81" i="4" s="1"/>
  <c r="W173" i="4"/>
  <c r="W167" i="4"/>
  <c r="W152" i="4"/>
  <c r="W169" i="4"/>
  <c r="W153" i="4"/>
  <c r="W125" i="4"/>
  <c r="W127" i="4"/>
  <c r="W88" i="4"/>
  <c r="W87" i="4"/>
  <c r="W111" i="4"/>
  <c r="W120" i="4"/>
  <c r="W146" i="4"/>
  <c r="W82" i="4"/>
  <c r="W124" i="4"/>
  <c r="W112" i="4"/>
  <c r="W144" i="4"/>
  <c r="W164" i="4"/>
  <c r="W148" i="4"/>
  <c r="W132" i="4"/>
  <c r="W177" i="4"/>
  <c r="W129" i="4"/>
  <c r="W92" i="4"/>
  <c r="W168" i="4"/>
  <c r="W109" i="4"/>
  <c r="W172" i="4"/>
  <c r="W81" i="4"/>
  <c r="W165" i="4"/>
  <c r="W93" i="4"/>
  <c r="W139" i="4"/>
  <c r="W156" i="4"/>
  <c r="W143" i="4"/>
  <c r="W122" i="4"/>
  <c r="W175" i="4"/>
  <c r="W110" i="4"/>
  <c r="W150" i="4"/>
  <c r="W84" i="4"/>
  <c r="W151" i="4"/>
  <c r="W140" i="4"/>
  <c r="W98" i="4"/>
  <c r="W163" i="4"/>
  <c r="W138" i="4"/>
  <c r="W95" i="4"/>
  <c r="W134" i="4"/>
  <c r="W89" i="4"/>
  <c r="W118" i="4"/>
  <c r="W123" i="4"/>
  <c r="W106" i="4"/>
  <c r="W94" i="4"/>
  <c r="X56" i="4"/>
  <c r="G56" i="4"/>
  <c r="K44" i="1"/>
  <c r="F49" i="1"/>
  <c r="G49" i="1" s="1"/>
  <c r="X44" i="1"/>
  <c r="U80" i="1"/>
  <c r="V80" i="1" s="1"/>
  <c r="S81" i="1" s="1"/>
  <c r="L44" i="1"/>
  <c r="Z44" i="1" s="1"/>
  <c r="Q78" i="1"/>
  <c r="N79" i="1" l="1"/>
  <c r="P79" i="1" s="1"/>
  <c r="V81" i="4"/>
  <c r="S82" i="4" s="1"/>
  <c r="U82" i="4" s="1"/>
  <c r="V82" i="4" s="1"/>
  <c r="S83" i="4" s="1"/>
  <c r="U83" i="4" s="1"/>
  <c r="V83" i="4" s="1"/>
  <c r="S84" i="4" s="1"/>
  <c r="Y56" i="4"/>
  <c r="E57" i="4"/>
  <c r="Z56" i="4"/>
  <c r="I45" i="1"/>
  <c r="Y44" i="1"/>
  <c r="E50" i="1"/>
  <c r="U81" i="1"/>
  <c r="V81" i="1" s="1"/>
  <c r="S82" i="1" s="1"/>
  <c r="Q79" i="1"/>
  <c r="N80" i="1" s="1"/>
  <c r="P80" i="1" s="1"/>
  <c r="R177" i="4" l="1"/>
  <c r="R171" i="4"/>
  <c r="R157" i="4"/>
  <c r="R146" i="4"/>
  <c r="R134" i="4"/>
  <c r="R123" i="4"/>
  <c r="R112" i="4"/>
  <c r="R101" i="4"/>
  <c r="R91" i="4"/>
  <c r="R81" i="4"/>
  <c r="R170" i="4"/>
  <c r="R145" i="4"/>
  <c r="R90" i="4"/>
  <c r="R110" i="4"/>
  <c r="R79" i="4"/>
  <c r="Q79" i="4" s="1"/>
  <c r="N80" i="4" s="1"/>
  <c r="P80" i="4" s="1"/>
  <c r="R154" i="4"/>
  <c r="R109" i="4"/>
  <c r="R142" i="4"/>
  <c r="R98" i="4"/>
  <c r="R156" i="4"/>
  <c r="R108" i="4"/>
  <c r="R165" i="4"/>
  <c r="R152" i="4"/>
  <c r="R141" i="4"/>
  <c r="R129" i="4"/>
  <c r="R118" i="4"/>
  <c r="R107" i="4"/>
  <c r="R97" i="4"/>
  <c r="R87" i="4"/>
  <c r="R137" i="4"/>
  <c r="R104" i="4"/>
  <c r="R175" i="4"/>
  <c r="R103" i="4"/>
  <c r="R135" i="4"/>
  <c r="R102" i="4"/>
  <c r="R133" i="4"/>
  <c r="R164" i="4"/>
  <c r="R151" i="4"/>
  <c r="R140" i="4"/>
  <c r="R128" i="4"/>
  <c r="R117" i="4"/>
  <c r="R96" i="4"/>
  <c r="R86" i="4"/>
  <c r="R125" i="4"/>
  <c r="R83" i="4"/>
  <c r="R148" i="4"/>
  <c r="R93" i="4"/>
  <c r="R147" i="4"/>
  <c r="R122" i="4"/>
  <c r="R80" i="4"/>
  <c r="R155" i="4"/>
  <c r="R144" i="4"/>
  <c r="R121" i="4"/>
  <c r="R100" i="4"/>
  <c r="R167" i="4"/>
  <c r="R131" i="4"/>
  <c r="R99" i="4"/>
  <c r="R153" i="4"/>
  <c r="R119" i="4"/>
  <c r="R162" i="4"/>
  <c r="R150" i="4"/>
  <c r="R139" i="4"/>
  <c r="R127" i="4"/>
  <c r="R116" i="4"/>
  <c r="R106" i="4"/>
  <c r="R95" i="4"/>
  <c r="R85" i="4"/>
  <c r="R160" i="4"/>
  <c r="R94" i="4"/>
  <c r="R136" i="4"/>
  <c r="R113" i="4"/>
  <c r="R158" i="4"/>
  <c r="R92" i="4"/>
  <c r="R111" i="4"/>
  <c r="R169" i="4"/>
  <c r="R132" i="4"/>
  <c r="R89" i="4"/>
  <c r="R143" i="4"/>
  <c r="R120" i="4"/>
  <c r="R178" i="4"/>
  <c r="R161" i="4"/>
  <c r="R149" i="4"/>
  <c r="R138" i="4"/>
  <c r="R126" i="4"/>
  <c r="R115" i="4"/>
  <c r="R105" i="4"/>
  <c r="R84" i="4"/>
  <c r="R176" i="4"/>
  <c r="R114" i="4"/>
  <c r="R159" i="4"/>
  <c r="R124" i="4"/>
  <c r="R174" i="4"/>
  <c r="R82" i="4"/>
  <c r="R166" i="4"/>
  <c r="R130" i="4"/>
  <c r="R88" i="4"/>
  <c r="R163" i="4"/>
  <c r="R172" i="4"/>
  <c r="R168" i="4"/>
  <c r="R173" i="4"/>
  <c r="U84" i="4"/>
  <c r="V84" i="4" s="1"/>
  <c r="S85" i="4" s="1"/>
  <c r="U85" i="4" s="1"/>
  <c r="V85" i="4" s="1"/>
  <c r="S86" i="4" s="1"/>
  <c r="U86" i="4" s="1"/>
  <c r="V86" i="4" s="1"/>
  <c r="S87" i="4" s="1"/>
  <c r="U87" i="4" s="1"/>
  <c r="V87" i="4" s="1"/>
  <c r="S88" i="4" s="1"/>
  <c r="U88" i="4" s="1"/>
  <c r="V88" i="4" s="1"/>
  <c r="S89" i="4" s="1"/>
  <c r="U89" i="4" s="1"/>
  <c r="V89" i="4" s="1"/>
  <c r="S90" i="4" s="1"/>
  <c r="U90" i="4" s="1"/>
  <c r="V90" i="4" s="1"/>
  <c r="S91" i="4" s="1"/>
  <c r="U91" i="4" s="1"/>
  <c r="V91" i="4" s="1"/>
  <c r="S92" i="4" s="1"/>
  <c r="AC57" i="4"/>
  <c r="F57" i="4"/>
  <c r="F50" i="1"/>
  <c r="K45" i="1"/>
  <c r="X45" i="1" s="1"/>
  <c r="AC45" i="1"/>
  <c r="G50" i="1"/>
  <c r="U82" i="1"/>
  <c r="V82" i="1" s="1"/>
  <c r="S83" i="1" s="1"/>
  <c r="L45" i="1"/>
  <c r="Z45" i="1" s="1"/>
  <c r="Q80" i="1"/>
  <c r="N81" i="1" s="1"/>
  <c r="P81" i="1" s="1"/>
  <c r="Q80" i="4" l="1"/>
  <c r="N81" i="4" s="1"/>
  <c r="P81" i="4" s="1"/>
  <c r="U92" i="4"/>
  <c r="V92" i="4" s="1"/>
  <c r="S93" i="4" s="1"/>
  <c r="U93" i="4" s="1"/>
  <c r="V93" i="4" s="1"/>
  <c r="S94" i="4" s="1"/>
  <c r="U94" i="4" s="1"/>
  <c r="V94" i="4" s="1"/>
  <c r="S95" i="4" s="1"/>
  <c r="U95" i="4" s="1"/>
  <c r="V95" i="4" s="1"/>
  <c r="S96" i="4" s="1"/>
  <c r="U96" i="4" s="1"/>
  <c r="V96" i="4" s="1"/>
  <c r="S97" i="4" s="1"/>
  <c r="U97" i="4" s="1"/>
  <c r="V97" i="4" s="1"/>
  <c r="S98" i="4" s="1"/>
  <c r="Q81" i="4"/>
  <c r="N82" i="4" s="1"/>
  <c r="G57" i="4"/>
  <c r="X57" i="4"/>
  <c r="I46" i="1"/>
  <c r="AC46" i="1" s="1"/>
  <c r="Y45" i="1"/>
  <c r="E51" i="1"/>
  <c r="U83" i="1"/>
  <c r="V83" i="1" s="1"/>
  <c r="S84" i="1" s="1"/>
  <c r="Q81" i="1"/>
  <c r="N82" i="1" s="1"/>
  <c r="P82" i="1" s="1"/>
  <c r="K46" i="1"/>
  <c r="U98" i="4" l="1"/>
  <c r="V98" i="4" s="1"/>
  <c r="S99" i="4" s="1"/>
  <c r="U99" i="4" s="1"/>
  <c r="V99" i="4" s="1"/>
  <c r="S100" i="4" s="1"/>
  <c r="U100" i="4" s="1"/>
  <c r="V100" i="4" s="1"/>
  <c r="S101" i="4" s="1"/>
  <c r="U101" i="4" s="1"/>
  <c r="V101" i="4" s="1"/>
  <c r="S102" i="4" s="1"/>
  <c r="U102" i="4" s="1"/>
  <c r="V102" i="4" s="1"/>
  <c r="S103" i="4" s="1"/>
  <c r="U103" i="4" s="1"/>
  <c r="V103" i="4" s="1"/>
  <c r="S104" i="4" s="1"/>
  <c r="U104" i="4" s="1"/>
  <c r="V104" i="4" s="1"/>
  <c r="S105" i="4" s="1"/>
  <c r="U105" i="4" s="1"/>
  <c r="V105" i="4" s="1"/>
  <c r="S106" i="4" s="1"/>
  <c r="U106" i="4" s="1"/>
  <c r="V106" i="4" s="1"/>
  <c r="S107" i="4" s="1"/>
  <c r="U107" i="4" s="1"/>
  <c r="V107" i="4" s="1"/>
  <c r="S108" i="4" s="1"/>
  <c r="U108" i="4" s="1"/>
  <c r="V108" i="4" s="1"/>
  <c r="S109" i="4" s="1"/>
  <c r="U109" i="4" s="1"/>
  <c r="V109" i="4" s="1"/>
  <c r="S110" i="4" s="1"/>
  <c r="U110" i="4" s="1"/>
  <c r="V110" i="4" s="1"/>
  <c r="S111" i="4" s="1"/>
  <c r="U111" i="4" s="1"/>
  <c r="V111" i="4" s="1"/>
  <c r="S112" i="4" s="1"/>
  <c r="P82" i="4"/>
  <c r="Q82" i="4" s="1"/>
  <c r="N83" i="4" s="1"/>
  <c r="P83" i="4" s="1"/>
  <c r="Q83" i="4" s="1"/>
  <c r="N84" i="4" s="1"/>
  <c r="P84" i="4" s="1"/>
  <c r="Q84" i="4" s="1"/>
  <c r="N85" i="4" s="1"/>
  <c r="P85" i="4" s="1"/>
  <c r="Q85" i="4" s="1"/>
  <c r="N86" i="4" s="1"/>
  <c r="P86" i="4" s="1"/>
  <c r="Q86" i="4" s="1"/>
  <c r="N87" i="4" s="1"/>
  <c r="P87" i="4" s="1"/>
  <c r="Q87" i="4" s="1"/>
  <c r="N88" i="4" s="1"/>
  <c r="P88" i="4" s="1"/>
  <c r="Q88" i="4" s="1"/>
  <c r="N89" i="4" s="1"/>
  <c r="P89" i="4" s="1"/>
  <c r="Q89" i="4" s="1"/>
  <c r="N90" i="4" s="1"/>
  <c r="P90" i="4" s="1"/>
  <c r="Q90" i="4" s="1"/>
  <c r="N91" i="4" s="1"/>
  <c r="Y57" i="4"/>
  <c r="E58" i="4"/>
  <c r="Z57" i="4"/>
  <c r="F51" i="1"/>
  <c r="X46" i="1"/>
  <c r="G51" i="1"/>
  <c r="U84" i="1"/>
  <c r="V84" i="1" s="1"/>
  <c r="S85" i="1" s="1"/>
  <c r="L46" i="1"/>
  <c r="Q82" i="1"/>
  <c r="N83" i="1" s="1"/>
  <c r="P83" i="1" s="1"/>
  <c r="P91" i="4" l="1"/>
  <c r="Q91" i="4" s="1"/>
  <c r="N92" i="4" s="1"/>
  <c r="P92" i="4" s="1"/>
  <c r="Q92" i="4" s="1"/>
  <c r="N93" i="4" s="1"/>
  <c r="U112" i="4"/>
  <c r="V112" i="4" s="1"/>
  <c r="S113" i="4" s="1"/>
  <c r="U113" i="4" s="1"/>
  <c r="V113" i="4" s="1"/>
  <c r="S114" i="4" s="1"/>
  <c r="AC58" i="4"/>
  <c r="F58" i="4"/>
  <c r="I47" i="1"/>
  <c r="AC47" i="1" s="1"/>
  <c r="Y46" i="1"/>
  <c r="Z46" i="1"/>
  <c r="E52" i="1"/>
  <c r="U85" i="1"/>
  <c r="V85" i="1" s="1"/>
  <c r="S86" i="1" s="1"/>
  <c r="Q83" i="1"/>
  <c r="N84" i="1" s="1"/>
  <c r="P84" i="1" s="1"/>
  <c r="K47" i="1"/>
  <c r="U114" i="4" l="1"/>
  <c r="V114" i="4" s="1"/>
  <c r="S115" i="4"/>
  <c r="P93" i="4"/>
  <c r="Q93" i="4" s="1"/>
  <c r="N94" i="4" s="1"/>
  <c r="P94" i="4" s="1"/>
  <c r="Q94" i="4" s="1"/>
  <c r="N95" i="4" s="1"/>
  <c r="P95" i="4" s="1"/>
  <c r="Q95" i="4" s="1"/>
  <c r="N96" i="4" s="1"/>
  <c r="P96" i="4" s="1"/>
  <c r="Q96" i="4" s="1"/>
  <c r="N97" i="4" s="1"/>
  <c r="X58" i="4"/>
  <c r="G58" i="4"/>
  <c r="Z58" i="4" s="1"/>
  <c r="F52" i="1"/>
  <c r="G52" i="1"/>
  <c r="X47" i="1"/>
  <c r="U86" i="1"/>
  <c r="V86" i="1" s="1"/>
  <c r="S87" i="1" s="1"/>
  <c r="L47" i="1"/>
  <c r="Q84" i="1"/>
  <c r="N85" i="1" s="1"/>
  <c r="P85" i="1" s="1"/>
  <c r="P97" i="4" l="1"/>
  <c r="Q97" i="4" s="1"/>
  <c r="N98" i="4"/>
  <c r="P98" i="4" s="1"/>
  <c r="Q98" i="4" s="1"/>
  <c r="N99" i="4" s="1"/>
  <c r="U115" i="4"/>
  <c r="V115" i="4" s="1"/>
  <c r="S116" i="4" s="1"/>
  <c r="U116" i="4" s="1"/>
  <c r="V116" i="4" s="1"/>
  <c r="S117" i="4" s="1"/>
  <c r="U117" i="4" s="1"/>
  <c r="V117" i="4" s="1"/>
  <c r="S118" i="4" s="1"/>
  <c r="Y58" i="4"/>
  <c r="E59" i="4"/>
  <c r="E53" i="1"/>
  <c r="I48" i="1"/>
  <c r="Y47" i="1"/>
  <c r="Z47" i="1"/>
  <c r="U87" i="1"/>
  <c r="V87" i="1" s="1"/>
  <c r="S88" i="1" s="1"/>
  <c r="Q85" i="1"/>
  <c r="N86" i="1" s="1"/>
  <c r="P86" i="1" s="1"/>
  <c r="P99" i="4" l="1"/>
  <c r="Q99" i="4" s="1"/>
  <c r="N100" i="4"/>
  <c r="U118" i="4"/>
  <c r="V118" i="4" s="1"/>
  <c r="S119" i="4" s="1"/>
  <c r="U119" i="4" s="1"/>
  <c r="V119" i="4" s="1"/>
  <c r="S120" i="4" s="1"/>
  <c r="U120" i="4" s="1"/>
  <c r="V120" i="4" s="1"/>
  <c r="S121" i="4" s="1"/>
  <c r="U121" i="4" s="1"/>
  <c r="V121" i="4" s="1"/>
  <c r="S122" i="4" s="1"/>
  <c r="F59" i="4"/>
  <c r="AC59" i="4"/>
  <c r="K48" i="1"/>
  <c r="AC48" i="1"/>
  <c r="F53" i="1"/>
  <c r="G53" i="1" s="1"/>
  <c r="X48" i="1"/>
  <c r="U88" i="1"/>
  <c r="V88" i="1" s="1"/>
  <c r="S89" i="1" s="1"/>
  <c r="L48" i="1"/>
  <c r="Q86" i="1"/>
  <c r="N87" i="1" s="1"/>
  <c r="P87" i="1" s="1"/>
  <c r="U122" i="4" l="1"/>
  <c r="V122" i="4" s="1"/>
  <c r="S123" i="4"/>
  <c r="U123" i="4" s="1"/>
  <c r="V123" i="4" s="1"/>
  <c r="S124" i="4" s="1"/>
  <c r="U124" i="4" s="1"/>
  <c r="V124" i="4" s="1"/>
  <c r="S125" i="4" s="1"/>
  <c r="P100" i="4"/>
  <c r="Q100" i="4" s="1"/>
  <c r="N101" i="4" s="1"/>
  <c r="P101" i="4" s="1"/>
  <c r="Q101" i="4" s="1"/>
  <c r="N102" i="4" s="1"/>
  <c r="X59" i="4"/>
  <c r="G59" i="4"/>
  <c r="Z59" i="4" s="1"/>
  <c r="I49" i="1"/>
  <c r="AC49" i="1" s="1"/>
  <c r="Y48" i="1"/>
  <c r="E54" i="1"/>
  <c r="Z48" i="1"/>
  <c r="U89" i="1"/>
  <c r="V89" i="1" s="1"/>
  <c r="S90" i="1" s="1"/>
  <c r="Q87" i="1"/>
  <c r="N88" i="1" s="1"/>
  <c r="P88" i="1" s="1"/>
  <c r="K49" i="1"/>
  <c r="P102" i="4" l="1"/>
  <c r="Q102" i="4" s="1"/>
  <c r="N103" i="4"/>
  <c r="U125" i="4"/>
  <c r="V125" i="4" s="1"/>
  <c r="S126" i="4" s="1"/>
  <c r="U126" i="4" s="1"/>
  <c r="V126" i="4" s="1"/>
  <c r="S127" i="4" s="1"/>
  <c r="U127" i="4" s="1"/>
  <c r="V127" i="4" s="1"/>
  <c r="S128" i="4" s="1"/>
  <c r="U128" i="4" s="1"/>
  <c r="V128" i="4" s="1"/>
  <c r="S129" i="4" s="1"/>
  <c r="U129" i="4" s="1"/>
  <c r="V129" i="4" s="1"/>
  <c r="S130" i="4" s="1"/>
  <c r="U130" i="4" s="1"/>
  <c r="V130" i="4" s="1"/>
  <c r="S131" i="4" s="1"/>
  <c r="U131" i="4" s="1"/>
  <c r="V131" i="4" s="1"/>
  <c r="S132" i="4" s="1"/>
  <c r="U132" i="4" s="1"/>
  <c r="V132" i="4" s="1"/>
  <c r="S133" i="4" s="1"/>
  <c r="U133" i="4" s="1"/>
  <c r="V133" i="4" s="1"/>
  <c r="S134" i="4" s="1"/>
  <c r="U134" i="4" s="1"/>
  <c r="V134" i="4" s="1"/>
  <c r="S135" i="4" s="1"/>
  <c r="U135" i="4" s="1"/>
  <c r="V135" i="4" s="1"/>
  <c r="S136" i="4" s="1"/>
  <c r="U136" i="4" s="1"/>
  <c r="V136" i="4" s="1"/>
  <c r="S137" i="4" s="1"/>
  <c r="U137" i="4" s="1"/>
  <c r="V137" i="4" s="1"/>
  <c r="S138" i="4" s="1"/>
  <c r="Y59" i="4"/>
  <c r="E60" i="4"/>
  <c r="F54" i="1"/>
  <c r="G54" i="1"/>
  <c r="X49" i="1"/>
  <c r="U90" i="1"/>
  <c r="V90" i="1" s="1"/>
  <c r="S91" i="1" s="1"/>
  <c r="L49" i="1"/>
  <c r="Q88" i="1"/>
  <c r="N89" i="1" s="1"/>
  <c r="P89" i="1" s="1"/>
  <c r="P103" i="4" l="1"/>
  <c r="Q103" i="4" s="1"/>
  <c r="N104" i="4"/>
  <c r="P104" i="4" s="1"/>
  <c r="Q104" i="4" s="1"/>
  <c r="N105" i="4" s="1"/>
  <c r="P105" i="4" s="1"/>
  <c r="Q105" i="4" s="1"/>
  <c r="N106" i="4" s="1"/>
  <c r="P106" i="4" s="1"/>
  <c r="Q106" i="4" s="1"/>
  <c r="N107" i="4" s="1"/>
  <c r="P107" i="4" s="1"/>
  <c r="Q107" i="4" s="1"/>
  <c r="N108" i="4" s="1"/>
  <c r="U138" i="4"/>
  <c r="V138" i="4" s="1"/>
  <c r="S139" i="4" s="1"/>
  <c r="AC60" i="4"/>
  <c r="F60" i="4"/>
  <c r="E55" i="1"/>
  <c r="I50" i="1"/>
  <c r="Y49" i="1"/>
  <c r="Z49" i="1"/>
  <c r="U91" i="1"/>
  <c r="V91" i="1" s="1"/>
  <c r="S92" i="1" s="1"/>
  <c r="Q89" i="1"/>
  <c r="N90" i="1" s="1"/>
  <c r="P90" i="1" s="1"/>
  <c r="P108" i="4" l="1"/>
  <c r="Q108" i="4" s="1"/>
  <c r="N109" i="4" s="1"/>
  <c r="P109" i="4" s="1"/>
  <c r="Q109" i="4" s="1"/>
  <c r="N110" i="4" s="1"/>
  <c r="P110" i="4" s="1"/>
  <c r="Q110" i="4" s="1"/>
  <c r="N111" i="4" s="1"/>
  <c r="P111" i="4" s="1"/>
  <c r="Q111" i="4" s="1"/>
  <c r="N112" i="4" s="1"/>
  <c r="P112" i="4" s="1"/>
  <c r="Q112" i="4" s="1"/>
  <c r="N113" i="4" s="1"/>
  <c r="G60" i="4"/>
  <c r="X60" i="4"/>
  <c r="U139" i="4"/>
  <c r="V139" i="4" s="1"/>
  <c r="S140" i="4" s="1"/>
  <c r="K50" i="1"/>
  <c r="AC50" i="1"/>
  <c r="F55" i="1"/>
  <c r="G55" i="1" s="1"/>
  <c r="X50" i="1"/>
  <c r="U92" i="1"/>
  <c r="V92" i="1" s="1"/>
  <c r="S93" i="1" s="1"/>
  <c r="L50" i="1"/>
  <c r="Q90" i="1"/>
  <c r="N91" i="1" s="1"/>
  <c r="P91" i="1" s="1"/>
  <c r="P113" i="4" l="1"/>
  <c r="Q113" i="4" s="1"/>
  <c r="N114" i="4"/>
  <c r="P114" i="4" s="1"/>
  <c r="Q114" i="4" s="1"/>
  <c r="N115" i="4" s="1"/>
  <c r="U140" i="4"/>
  <c r="V140" i="4" s="1"/>
  <c r="S141" i="4" s="1"/>
  <c r="Y60" i="4"/>
  <c r="E61" i="4"/>
  <c r="Z60" i="4"/>
  <c r="I51" i="1"/>
  <c r="AC51" i="1" s="1"/>
  <c r="Y50" i="1"/>
  <c r="Z50" i="1"/>
  <c r="E56" i="1"/>
  <c r="U93" i="1"/>
  <c r="V93" i="1" s="1"/>
  <c r="S94" i="1" s="1"/>
  <c r="Q91" i="1"/>
  <c r="N92" i="1" s="1"/>
  <c r="P92" i="1" s="1"/>
  <c r="K51" i="1"/>
  <c r="P115" i="4" l="1"/>
  <c r="Q115" i="4" s="1"/>
  <c r="N116" i="4"/>
  <c r="P116" i="4" s="1"/>
  <c r="Q116" i="4" s="1"/>
  <c r="N117" i="4" s="1"/>
  <c r="P117" i="4" s="1"/>
  <c r="Q117" i="4" s="1"/>
  <c r="N118" i="4" s="1"/>
  <c r="P118" i="4" s="1"/>
  <c r="Q118" i="4" s="1"/>
  <c r="N119" i="4" s="1"/>
  <c r="U141" i="4"/>
  <c r="V141" i="4" s="1"/>
  <c r="S142" i="4" s="1"/>
  <c r="AC61" i="4"/>
  <c r="F61" i="4"/>
  <c r="F56" i="1"/>
  <c r="G56" i="1"/>
  <c r="X51" i="1"/>
  <c r="U94" i="1"/>
  <c r="V94" i="1" s="1"/>
  <c r="S95" i="1" s="1"/>
  <c r="L51" i="1"/>
  <c r="Q92" i="1"/>
  <c r="N93" i="1" s="1"/>
  <c r="P93" i="1" s="1"/>
  <c r="P119" i="4" l="1"/>
  <c r="Q119" i="4" s="1"/>
  <c r="N120" i="4" s="1"/>
  <c r="P120" i="4" s="1"/>
  <c r="Q120" i="4" s="1"/>
  <c r="N121" i="4" s="1"/>
  <c r="U142" i="4"/>
  <c r="V142" i="4" s="1"/>
  <c r="S143" i="4" s="1"/>
  <c r="G61" i="4"/>
  <c r="X61" i="4"/>
  <c r="I52" i="1"/>
  <c r="AC52" i="1" s="1"/>
  <c r="Y51" i="1"/>
  <c r="Z51" i="1"/>
  <c r="E57" i="1"/>
  <c r="U95" i="1"/>
  <c r="V95" i="1" s="1"/>
  <c r="S96" i="1" s="1"/>
  <c r="Q93" i="1"/>
  <c r="N94" i="1" s="1"/>
  <c r="P94" i="1" s="1"/>
  <c r="K52" i="1"/>
  <c r="P121" i="4" l="1"/>
  <c r="Q121" i="4" s="1"/>
  <c r="N122" i="4" s="1"/>
  <c r="P122" i="4" s="1"/>
  <c r="Q122" i="4" s="1"/>
  <c r="N123" i="4" s="1"/>
  <c r="P123" i="4" s="1"/>
  <c r="Q123" i="4" s="1"/>
  <c r="N124" i="4" s="1"/>
  <c r="P124" i="4" s="1"/>
  <c r="Q124" i="4" s="1"/>
  <c r="N125" i="4" s="1"/>
  <c r="P125" i="4" s="1"/>
  <c r="Q125" i="4" s="1"/>
  <c r="N126" i="4" s="1"/>
  <c r="U143" i="4"/>
  <c r="V143" i="4" s="1"/>
  <c r="S144" i="4" s="1"/>
  <c r="Y61" i="4"/>
  <c r="E62" i="4"/>
  <c r="Z61" i="4"/>
  <c r="F57" i="1"/>
  <c r="G57" i="1" s="1"/>
  <c r="X52" i="1"/>
  <c r="U96" i="1"/>
  <c r="V96" i="1" s="1"/>
  <c r="S97" i="1" s="1"/>
  <c r="L52" i="1"/>
  <c r="Q94" i="1"/>
  <c r="N95" i="1" s="1"/>
  <c r="P95" i="1" s="1"/>
  <c r="P126" i="4" l="1"/>
  <c r="Q126" i="4" s="1"/>
  <c r="N127" i="4" s="1"/>
  <c r="P127" i="4" s="1"/>
  <c r="Q127" i="4" s="1"/>
  <c r="N128" i="4" s="1"/>
  <c r="P128" i="4" s="1"/>
  <c r="Q128" i="4" s="1"/>
  <c r="N129" i="4" s="1"/>
  <c r="P129" i="4" s="1"/>
  <c r="Q129" i="4" s="1"/>
  <c r="N130" i="4" s="1"/>
  <c r="P130" i="4" s="1"/>
  <c r="Q130" i="4" s="1"/>
  <c r="N131" i="4" s="1"/>
  <c r="F62" i="4"/>
  <c r="AC62" i="4"/>
  <c r="U144" i="4"/>
  <c r="V144" i="4" s="1"/>
  <c r="S145" i="4" s="1"/>
  <c r="I53" i="1"/>
  <c r="AC53" i="1" s="1"/>
  <c r="Y52" i="1"/>
  <c r="E58" i="1"/>
  <c r="Z52" i="1"/>
  <c r="U97" i="1"/>
  <c r="V97" i="1" s="1"/>
  <c r="S98" i="1" s="1"/>
  <c r="Q95" i="1"/>
  <c r="N96" i="1" s="1"/>
  <c r="P96" i="1" s="1"/>
  <c r="P131" i="4" l="1"/>
  <c r="Q131" i="4" s="1"/>
  <c r="N132" i="4"/>
  <c r="P132" i="4" s="1"/>
  <c r="Q132" i="4" s="1"/>
  <c r="N133" i="4" s="1"/>
  <c r="P133" i="4" s="1"/>
  <c r="Q133" i="4" s="1"/>
  <c r="N134" i="4" s="1"/>
  <c r="P134" i="4" s="1"/>
  <c r="Q134" i="4" s="1"/>
  <c r="N135" i="4" s="1"/>
  <c r="P135" i="4" s="1"/>
  <c r="Q135" i="4" s="1"/>
  <c r="N136" i="4" s="1"/>
  <c r="P136" i="4" s="1"/>
  <c r="Q136" i="4" s="1"/>
  <c r="N137" i="4" s="1"/>
  <c r="P137" i="4" s="1"/>
  <c r="Q137" i="4" s="1"/>
  <c r="N138" i="4" s="1"/>
  <c r="P138" i="4" s="1"/>
  <c r="Q138" i="4" s="1"/>
  <c r="N139" i="4" s="1"/>
  <c r="U145" i="4"/>
  <c r="V145" i="4" s="1"/>
  <c r="S146" i="4" s="1"/>
  <c r="X62" i="4"/>
  <c r="G62" i="4"/>
  <c r="K53" i="1"/>
  <c r="F58" i="1"/>
  <c r="G58" i="1"/>
  <c r="X53" i="1"/>
  <c r="U98" i="1"/>
  <c r="V98" i="1" s="1"/>
  <c r="S99" i="1" s="1"/>
  <c r="L53" i="1"/>
  <c r="Q96" i="1"/>
  <c r="N97" i="1" s="1"/>
  <c r="P97" i="1" s="1"/>
  <c r="P139" i="4" l="1"/>
  <c r="Q139" i="4" s="1"/>
  <c r="N140" i="4"/>
  <c r="P140" i="4" s="1"/>
  <c r="Q140" i="4" s="1"/>
  <c r="N141" i="4" s="1"/>
  <c r="P141" i="4" s="1"/>
  <c r="Q141" i="4" s="1"/>
  <c r="N142" i="4" s="1"/>
  <c r="U146" i="4"/>
  <c r="V146" i="4" s="1"/>
  <c r="S147" i="4" s="1"/>
  <c r="Y62" i="4"/>
  <c r="E63" i="4"/>
  <c r="Z62" i="4"/>
  <c r="E59" i="1"/>
  <c r="I54" i="1"/>
  <c r="Y53" i="1"/>
  <c r="Z53" i="1"/>
  <c r="U99" i="1"/>
  <c r="V99" i="1" s="1"/>
  <c r="S100" i="1" s="1"/>
  <c r="Q97" i="1"/>
  <c r="N98" i="1" s="1"/>
  <c r="P98" i="1" s="1"/>
  <c r="P142" i="4" l="1"/>
  <c r="Q142" i="4" s="1"/>
  <c r="N143" i="4" s="1"/>
  <c r="P143" i="4" s="1"/>
  <c r="Q143" i="4" s="1"/>
  <c r="N144" i="4" s="1"/>
  <c r="P144" i="4" s="1"/>
  <c r="Q144" i="4" s="1"/>
  <c r="N145" i="4" s="1"/>
  <c r="P145" i="4" s="1"/>
  <c r="Q145" i="4" s="1"/>
  <c r="N146" i="4" s="1"/>
  <c r="P146" i="4" s="1"/>
  <c r="Q146" i="4" s="1"/>
  <c r="N147" i="4" s="1"/>
  <c r="P147" i="4" s="1"/>
  <c r="Q147" i="4" s="1"/>
  <c r="N148" i="4" s="1"/>
  <c r="U147" i="4"/>
  <c r="V147" i="4" s="1"/>
  <c r="S148" i="4"/>
  <c r="AC63" i="4"/>
  <c r="F63" i="4"/>
  <c r="K54" i="1"/>
  <c r="X54" i="1" s="1"/>
  <c r="AC54" i="1"/>
  <c r="F59" i="1"/>
  <c r="G59" i="1" s="1"/>
  <c r="U100" i="1"/>
  <c r="V100" i="1" s="1"/>
  <c r="S101" i="1" s="1"/>
  <c r="Q98" i="1"/>
  <c r="N99" i="1" s="1"/>
  <c r="P99" i="1" s="1"/>
  <c r="P148" i="4" l="1"/>
  <c r="Q148" i="4" s="1"/>
  <c r="N149" i="4"/>
  <c r="G63" i="4"/>
  <c r="X63" i="4"/>
  <c r="U148" i="4"/>
  <c r="V148" i="4" s="1"/>
  <c r="S149" i="4" s="1"/>
  <c r="L54" i="1"/>
  <c r="I55" i="1"/>
  <c r="AC55" i="1" s="1"/>
  <c r="Y54" i="1"/>
  <c r="Z54" i="1"/>
  <c r="E60" i="1"/>
  <c r="U101" i="1"/>
  <c r="V101" i="1" s="1"/>
  <c r="S102" i="1" s="1"/>
  <c r="Q99" i="1"/>
  <c r="N100" i="1" s="1"/>
  <c r="P100" i="1" s="1"/>
  <c r="K55" i="1"/>
  <c r="U149" i="4" l="1"/>
  <c r="V149" i="4" s="1"/>
  <c r="S150" i="4" s="1"/>
  <c r="Y63" i="4"/>
  <c r="E64" i="4"/>
  <c r="P149" i="4"/>
  <c r="Q149" i="4" s="1"/>
  <c r="N150" i="4" s="1"/>
  <c r="Z63" i="4"/>
  <c r="F60" i="1"/>
  <c r="G60" i="1" s="1"/>
  <c r="X55" i="1"/>
  <c r="U102" i="1"/>
  <c r="V102" i="1" s="1"/>
  <c r="S103" i="1" s="1"/>
  <c r="L55" i="1"/>
  <c r="Q100" i="1"/>
  <c r="N101" i="1" s="1"/>
  <c r="P101" i="1" s="1"/>
  <c r="U150" i="4" l="1"/>
  <c r="V150" i="4" s="1"/>
  <c r="S151" i="4" s="1"/>
  <c r="P150" i="4"/>
  <c r="Q150" i="4" s="1"/>
  <c r="N151" i="4" s="1"/>
  <c r="AC64" i="4"/>
  <c r="F64" i="4"/>
  <c r="E61" i="1"/>
  <c r="I56" i="1"/>
  <c r="Y55" i="1"/>
  <c r="Z55" i="1"/>
  <c r="U103" i="1"/>
  <c r="V103" i="1" s="1"/>
  <c r="S104" i="1" s="1"/>
  <c r="Q101" i="1"/>
  <c r="N102" i="1" s="1"/>
  <c r="P102" i="1" s="1"/>
  <c r="P151" i="4" l="1"/>
  <c r="Q151" i="4" s="1"/>
  <c r="N152" i="4" s="1"/>
  <c r="U151" i="4"/>
  <c r="V151" i="4" s="1"/>
  <c r="S152" i="4" s="1"/>
  <c r="X64" i="4"/>
  <c r="G64" i="4"/>
  <c r="K56" i="1"/>
  <c r="X56" i="1" s="1"/>
  <c r="AC56" i="1"/>
  <c r="F61" i="1"/>
  <c r="G61" i="1" s="1"/>
  <c r="U104" i="1"/>
  <c r="V104" i="1" s="1"/>
  <c r="S105" i="1" s="1"/>
  <c r="Q102" i="1"/>
  <c r="N103" i="1" s="1"/>
  <c r="P103" i="1" s="1"/>
  <c r="U152" i="4" l="1"/>
  <c r="V152" i="4" s="1"/>
  <c r="S153" i="4" s="1"/>
  <c r="P152" i="4"/>
  <c r="Q152" i="4" s="1"/>
  <c r="N153" i="4" s="1"/>
  <c r="Y64" i="4"/>
  <c r="E65" i="4"/>
  <c r="Z64" i="4"/>
  <c r="L56" i="1"/>
  <c r="I57" i="1"/>
  <c r="AC57" i="1" s="1"/>
  <c r="Y56" i="1"/>
  <c r="Z56" i="1"/>
  <c r="E62" i="1"/>
  <c r="U105" i="1"/>
  <c r="V105" i="1" s="1"/>
  <c r="S106" i="1" s="1"/>
  <c r="Q103" i="1"/>
  <c r="N104" i="1" s="1"/>
  <c r="P104" i="1" s="1"/>
  <c r="K57" i="1"/>
  <c r="P153" i="4" l="1"/>
  <c r="Q153" i="4" s="1"/>
  <c r="N154" i="4" s="1"/>
  <c r="U153" i="4"/>
  <c r="V153" i="4" s="1"/>
  <c r="S154" i="4" s="1"/>
  <c r="F65" i="4"/>
  <c r="AC65" i="4"/>
  <c r="F62" i="1"/>
  <c r="G62" i="1" s="1"/>
  <c r="X57" i="1"/>
  <c r="U106" i="1"/>
  <c r="V106" i="1" s="1"/>
  <c r="S107" i="1" s="1"/>
  <c r="L57" i="1"/>
  <c r="Q104" i="1"/>
  <c r="N105" i="1" s="1"/>
  <c r="P105" i="1" s="1"/>
  <c r="U154" i="4" l="1"/>
  <c r="V154" i="4" s="1"/>
  <c r="S155" i="4" s="1"/>
  <c r="P154" i="4"/>
  <c r="Q154" i="4" s="1"/>
  <c r="N155" i="4" s="1"/>
  <c r="X65" i="4"/>
  <c r="G65" i="4"/>
  <c r="E63" i="1"/>
  <c r="I58" i="1"/>
  <c r="AC58" i="1" s="1"/>
  <c r="Y57" i="1"/>
  <c r="Z57" i="1"/>
  <c r="U107" i="1"/>
  <c r="V107" i="1" s="1"/>
  <c r="S108" i="1" s="1"/>
  <c r="Q105" i="1"/>
  <c r="N106" i="1" s="1"/>
  <c r="P106" i="1" s="1"/>
  <c r="K58" i="1"/>
  <c r="P155" i="4" l="1"/>
  <c r="Q155" i="4" s="1"/>
  <c r="N156" i="4" s="1"/>
  <c r="U155" i="4"/>
  <c r="V155" i="4" s="1"/>
  <c r="S156" i="4" s="1"/>
  <c r="Y65" i="4"/>
  <c r="E66" i="4"/>
  <c r="Z65" i="4"/>
  <c r="F63" i="1"/>
  <c r="G63" i="1" s="1"/>
  <c r="X58" i="1"/>
  <c r="U108" i="1"/>
  <c r="V108" i="1" s="1"/>
  <c r="S109" i="1" s="1"/>
  <c r="L58" i="1"/>
  <c r="Q106" i="1"/>
  <c r="N107" i="1" s="1"/>
  <c r="P107" i="1" s="1"/>
  <c r="U156" i="4" l="1"/>
  <c r="V156" i="4" s="1"/>
  <c r="S157" i="4"/>
  <c r="P156" i="4"/>
  <c r="Q156" i="4" s="1"/>
  <c r="N157" i="4" s="1"/>
  <c r="AC66" i="4"/>
  <c r="F66" i="4"/>
  <c r="I59" i="1"/>
  <c r="AC59" i="1" s="1"/>
  <c r="Y58" i="1"/>
  <c r="Z58" i="1"/>
  <c r="E64" i="1"/>
  <c r="U109" i="1"/>
  <c r="V109" i="1" s="1"/>
  <c r="S110" i="1" s="1"/>
  <c r="Q107" i="1"/>
  <c r="N108" i="1" s="1"/>
  <c r="P108" i="1" s="1"/>
  <c r="P157" i="4" l="1"/>
  <c r="Q157" i="4" s="1"/>
  <c r="N158" i="4"/>
  <c r="U157" i="4"/>
  <c r="V157" i="4" s="1"/>
  <c r="S158" i="4" s="1"/>
  <c r="G66" i="4"/>
  <c r="Z66" i="4" s="1"/>
  <c r="X66" i="4"/>
  <c r="K59" i="1"/>
  <c r="F64" i="1"/>
  <c r="G64" i="1"/>
  <c r="X59" i="1"/>
  <c r="U110" i="1"/>
  <c r="V110" i="1" s="1"/>
  <c r="S111" i="1" s="1"/>
  <c r="L59" i="1"/>
  <c r="Q108" i="1"/>
  <c r="N109" i="1" s="1"/>
  <c r="P109" i="1" s="1"/>
  <c r="U158" i="4" l="1"/>
  <c r="V158" i="4" s="1"/>
  <c r="S159" i="4" s="1"/>
  <c r="Y66" i="4"/>
  <c r="E67" i="4"/>
  <c r="P158" i="4"/>
  <c r="Q158" i="4" s="1"/>
  <c r="N159" i="4" s="1"/>
  <c r="I60" i="1"/>
  <c r="AC60" i="1" s="1"/>
  <c r="Y59" i="1"/>
  <c r="E65" i="1"/>
  <c r="Z59" i="1"/>
  <c r="U111" i="1"/>
  <c r="V111" i="1" s="1"/>
  <c r="S112" i="1" s="1"/>
  <c r="Q109" i="1"/>
  <c r="N110" i="1" s="1"/>
  <c r="P110" i="1" s="1"/>
  <c r="P159" i="4" l="1"/>
  <c r="Q159" i="4" s="1"/>
  <c r="N160" i="4" s="1"/>
  <c r="U159" i="4"/>
  <c r="V159" i="4" s="1"/>
  <c r="S160" i="4" s="1"/>
  <c r="AC67" i="4"/>
  <c r="F67" i="4"/>
  <c r="K60" i="1"/>
  <c r="F65" i="1"/>
  <c r="G65" i="1"/>
  <c r="X60" i="1"/>
  <c r="U112" i="1"/>
  <c r="V112" i="1" s="1"/>
  <c r="S113" i="1" s="1"/>
  <c r="L60" i="1"/>
  <c r="Q110" i="1"/>
  <c r="N111" i="1" s="1"/>
  <c r="P111" i="1" s="1"/>
  <c r="P160" i="4" l="1"/>
  <c r="Q160" i="4" s="1"/>
  <c r="N161" i="4" s="1"/>
  <c r="U160" i="4"/>
  <c r="V160" i="4" s="1"/>
  <c r="S161" i="4" s="1"/>
  <c r="X67" i="4"/>
  <c r="G67" i="4"/>
  <c r="E66" i="1"/>
  <c r="I61" i="1"/>
  <c r="Y60" i="1"/>
  <c r="Z60" i="1"/>
  <c r="U113" i="1"/>
  <c r="V113" i="1" s="1"/>
  <c r="S114" i="1" s="1"/>
  <c r="Q111" i="1"/>
  <c r="N112" i="1" s="1"/>
  <c r="P112" i="1" s="1"/>
  <c r="U161" i="4" l="1"/>
  <c r="V161" i="4" s="1"/>
  <c r="S162" i="4"/>
  <c r="P161" i="4"/>
  <c r="Q161" i="4" s="1"/>
  <c r="N162" i="4" s="1"/>
  <c r="Y67" i="4"/>
  <c r="E68" i="4"/>
  <c r="Z67" i="4"/>
  <c r="K61" i="1"/>
  <c r="AC61" i="1"/>
  <c r="F66" i="1"/>
  <c r="G66" i="1" s="1"/>
  <c r="E67" i="1" s="1"/>
  <c r="X61" i="1"/>
  <c r="U114" i="1"/>
  <c r="V114" i="1" s="1"/>
  <c r="S115" i="1" s="1"/>
  <c r="L61" i="1"/>
  <c r="Q112" i="1"/>
  <c r="N113" i="1" s="1"/>
  <c r="P113" i="1" s="1"/>
  <c r="P162" i="4" l="1"/>
  <c r="Q162" i="4" s="1"/>
  <c r="N163" i="4" s="1"/>
  <c r="AC68" i="4"/>
  <c r="F68" i="4"/>
  <c r="G68" i="4" s="1"/>
  <c r="U162" i="4"/>
  <c r="V162" i="4" s="1"/>
  <c r="S163" i="4" s="1"/>
  <c r="F67" i="1"/>
  <c r="G67" i="1" s="1"/>
  <c r="I62" i="1"/>
  <c r="AC62" i="1" s="1"/>
  <c r="Y61" i="1"/>
  <c r="Z61" i="1"/>
  <c r="U115" i="1"/>
  <c r="V115" i="1" s="1"/>
  <c r="S116" i="1" s="1"/>
  <c r="Q113" i="1"/>
  <c r="N114" i="1" s="1"/>
  <c r="P114" i="1" s="1"/>
  <c r="K62" i="1"/>
  <c r="P163" i="4" l="1"/>
  <c r="Q163" i="4" s="1"/>
  <c r="N164" i="4"/>
  <c r="X68" i="4"/>
  <c r="U163" i="4"/>
  <c r="V163" i="4" s="1"/>
  <c r="S164" i="4" s="1"/>
  <c r="X62" i="1"/>
  <c r="U116" i="1"/>
  <c r="V116" i="1" s="1"/>
  <c r="S117" i="1" s="1"/>
  <c r="L62" i="1"/>
  <c r="Q114" i="1"/>
  <c r="N115" i="1" s="1"/>
  <c r="P115" i="1" s="1"/>
  <c r="U164" i="4" l="1"/>
  <c r="V164" i="4" s="1"/>
  <c r="S165" i="4" s="1"/>
  <c r="P164" i="4"/>
  <c r="Q164" i="4" s="1"/>
  <c r="N165" i="4" s="1"/>
  <c r="E68" i="1"/>
  <c r="I63" i="1"/>
  <c r="Y62" i="1"/>
  <c r="Z62" i="1"/>
  <c r="U117" i="1"/>
  <c r="V117" i="1" s="1"/>
  <c r="S118" i="1" s="1"/>
  <c r="Q115" i="1"/>
  <c r="N116" i="1" s="1"/>
  <c r="P116" i="1" s="1"/>
  <c r="P165" i="4" l="1"/>
  <c r="Q165" i="4" s="1"/>
  <c r="N166" i="4" s="1"/>
  <c r="U165" i="4"/>
  <c r="V165" i="4" s="1"/>
  <c r="S166" i="4" s="1"/>
  <c r="Y68" i="4"/>
  <c r="E69" i="4"/>
  <c r="Z68" i="4"/>
  <c r="K63" i="1"/>
  <c r="AC63" i="1"/>
  <c r="F68" i="1"/>
  <c r="G68" i="1" s="1"/>
  <c r="X63" i="1"/>
  <c r="U118" i="1"/>
  <c r="V118" i="1" s="1"/>
  <c r="S119" i="1" s="1"/>
  <c r="L63" i="1"/>
  <c r="Q116" i="1"/>
  <c r="N117" i="1" s="1"/>
  <c r="P117" i="1" s="1"/>
  <c r="P166" i="4" l="1"/>
  <c r="Q166" i="4" s="1"/>
  <c r="N167" i="4" s="1"/>
  <c r="U166" i="4"/>
  <c r="V166" i="4" s="1"/>
  <c r="S167" i="4" s="1"/>
  <c r="F69" i="4"/>
  <c r="AC69" i="4"/>
  <c r="I64" i="1"/>
  <c r="AC64" i="1" s="1"/>
  <c r="Y63" i="1"/>
  <c r="Z63" i="1"/>
  <c r="E69" i="1"/>
  <c r="U119" i="1"/>
  <c r="V119" i="1" s="1"/>
  <c r="S120" i="1" s="1"/>
  <c r="Q117" i="1"/>
  <c r="N118" i="1" s="1"/>
  <c r="P118" i="1" s="1"/>
  <c r="K64" i="1"/>
  <c r="P167" i="4" l="1"/>
  <c r="Q167" i="4" s="1"/>
  <c r="N168" i="4"/>
  <c r="U167" i="4"/>
  <c r="V167" i="4" s="1"/>
  <c r="S168" i="4"/>
  <c r="X69" i="4"/>
  <c r="H69" i="4"/>
  <c r="F69" i="1"/>
  <c r="G69" i="1"/>
  <c r="X64" i="1"/>
  <c r="U120" i="1"/>
  <c r="V120" i="1" s="1"/>
  <c r="S121" i="1" s="1"/>
  <c r="L64" i="1"/>
  <c r="Q118" i="1"/>
  <c r="N119" i="1" s="1"/>
  <c r="P119" i="1" s="1"/>
  <c r="G69" i="4" l="1"/>
  <c r="U168" i="4"/>
  <c r="V168" i="4" s="1"/>
  <c r="S169" i="4" s="1"/>
  <c r="P168" i="4"/>
  <c r="Q168" i="4" s="1"/>
  <c r="N169" i="4" s="1"/>
  <c r="E70" i="1"/>
  <c r="I65" i="1"/>
  <c r="Y64" i="1"/>
  <c r="Z64" i="1"/>
  <c r="U121" i="1"/>
  <c r="V121" i="1" s="1"/>
  <c r="S122" i="1" s="1"/>
  <c r="Q119" i="1"/>
  <c r="N120" i="1" s="1"/>
  <c r="P120" i="1" s="1"/>
  <c r="P169" i="4" l="1"/>
  <c r="Q169" i="4" s="1"/>
  <c r="N170" i="4" s="1"/>
  <c r="U169" i="4"/>
  <c r="V169" i="4" s="1"/>
  <c r="S170" i="4" s="1"/>
  <c r="Y69" i="4"/>
  <c r="E70" i="4"/>
  <c r="Z69" i="4"/>
  <c r="K65" i="1"/>
  <c r="AC65" i="1"/>
  <c r="F70" i="1"/>
  <c r="G70" i="1" s="1"/>
  <c r="X65" i="1"/>
  <c r="U122" i="1"/>
  <c r="V122" i="1" s="1"/>
  <c r="S123" i="1" s="1"/>
  <c r="L65" i="1"/>
  <c r="Q120" i="1"/>
  <c r="N121" i="1" s="1"/>
  <c r="P121" i="1" s="1"/>
  <c r="U170" i="4" l="1"/>
  <c r="V170" i="4" s="1"/>
  <c r="S171" i="4"/>
  <c r="P170" i="4"/>
  <c r="Q170" i="4" s="1"/>
  <c r="N171" i="4" s="1"/>
  <c r="AC70" i="4"/>
  <c r="F70" i="4"/>
  <c r="I66" i="1"/>
  <c r="AC66" i="1" s="1"/>
  <c r="Y65" i="1"/>
  <c r="Z65" i="1"/>
  <c r="E71" i="1"/>
  <c r="U123" i="1"/>
  <c r="V123" i="1" s="1"/>
  <c r="S124" i="1" s="1"/>
  <c r="Q121" i="1"/>
  <c r="N122" i="1" s="1"/>
  <c r="P122" i="1" s="1"/>
  <c r="P171" i="4" l="1"/>
  <c r="Q171" i="4" s="1"/>
  <c r="N172" i="4" s="1"/>
  <c r="X70" i="4"/>
  <c r="H70" i="4"/>
  <c r="U171" i="4"/>
  <c r="V171" i="4" s="1"/>
  <c r="S172" i="4" s="1"/>
  <c r="K66" i="1"/>
  <c r="F71" i="1"/>
  <c r="G71" i="1" s="1"/>
  <c r="X66" i="1"/>
  <c r="U124" i="1"/>
  <c r="V124" i="1" s="1"/>
  <c r="S125" i="1" s="1"/>
  <c r="L66" i="1"/>
  <c r="Q122" i="1"/>
  <c r="N123" i="1" s="1"/>
  <c r="P123" i="1" s="1"/>
  <c r="U172" i="4" l="1"/>
  <c r="V172" i="4" s="1"/>
  <c r="S173" i="4" s="1"/>
  <c r="P172" i="4"/>
  <c r="Q172" i="4" s="1"/>
  <c r="N173" i="4" s="1"/>
  <c r="G70" i="4"/>
  <c r="E72" i="1"/>
  <c r="I67" i="1"/>
  <c r="AC67" i="1" s="1"/>
  <c r="Y66" i="1"/>
  <c r="Z66" i="1"/>
  <c r="U125" i="1"/>
  <c r="V125" i="1" s="1"/>
  <c r="S126" i="1" s="1"/>
  <c r="Q123" i="1"/>
  <c r="N124" i="1" s="1"/>
  <c r="P124" i="1" s="1"/>
  <c r="U173" i="4" l="1"/>
  <c r="V173" i="4" s="1"/>
  <c r="S174" i="4" s="1"/>
  <c r="P173" i="4"/>
  <c r="Q173" i="4" s="1"/>
  <c r="N174" i="4" s="1"/>
  <c r="Y70" i="4"/>
  <c r="E71" i="4"/>
  <c r="Z70" i="4"/>
  <c r="K67" i="1"/>
  <c r="F72" i="1"/>
  <c r="X67" i="1"/>
  <c r="G72" i="1"/>
  <c r="U126" i="1"/>
  <c r="V126" i="1" s="1"/>
  <c r="S127" i="1" s="1"/>
  <c r="L67" i="1"/>
  <c r="Q124" i="1"/>
  <c r="N125" i="1" s="1"/>
  <c r="P125" i="1" s="1"/>
  <c r="P174" i="4" l="1"/>
  <c r="Q174" i="4" s="1"/>
  <c r="N175" i="4" s="1"/>
  <c r="AC71" i="4"/>
  <c r="F71" i="4"/>
  <c r="U174" i="4"/>
  <c r="V174" i="4" s="1"/>
  <c r="S175" i="4" s="1"/>
  <c r="I68" i="1"/>
  <c r="AC68" i="1" s="1"/>
  <c r="Y67" i="1"/>
  <c r="Z67" i="1"/>
  <c r="E73" i="1"/>
  <c r="U127" i="1"/>
  <c r="V127" i="1" s="1"/>
  <c r="S128" i="1" s="1"/>
  <c r="Q125" i="1"/>
  <c r="N126" i="1" s="1"/>
  <c r="P126" i="1" s="1"/>
  <c r="U175" i="4" l="1"/>
  <c r="V175" i="4" s="1"/>
  <c r="S176" i="4" s="1"/>
  <c r="P175" i="4"/>
  <c r="Q175" i="4" s="1"/>
  <c r="N176" i="4" s="1"/>
  <c r="X71" i="4"/>
  <c r="H71" i="4"/>
  <c r="G71" i="4" s="1"/>
  <c r="K68" i="1"/>
  <c r="F73" i="1"/>
  <c r="G73" i="1"/>
  <c r="X68" i="1"/>
  <c r="U128" i="1"/>
  <c r="V128" i="1" s="1"/>
  <c r="S129" i="1" s="1"/>
  <c r="L68" i="1"/>
  <c r="Q126" i="1"/>
  <c r="N127" i="1" s="1"/>
  <c r="P127" i="1" s="1"/>
  <c r="U176" i="4" l="1"/>
  <c r="V176" i="4" s="1"/>
  <c r="S177" i="4" s="1"/>
  <c r="P176" i="4"/>
  <c r="Q176" i="4" s="1"/>
  <c r="N177" i="4" s="1"/>
  <c r="Y71" i="4"/>
  <c r="E72" i="4"/>
  <c r="Z71" i="4"/>
  <c r="E74" i="1"/>
  <c r="I69" i="1"/>
  <c r="Y68" i="1"/>
  <c r="Z68" i="1"/>
  <c r="U129" i="1"/>
  <c r="V129" i="1" s="1"/>
  <c r="S130" i="1" s="1"/>
  <c r="Q127" i="1"/>
  <c r="N128" i="1" s="1"/>
  <c r="P128" i="1" s="1"/>
  <c r="P177" i="4" l="1"/>
  <c r="Q177" i="4" s="1"/>
  <c r="N178" i="4" s="1"/>
  <c r="U177" i="4"/>
  <c r="V177" i="4" s="1"/>
  <c r="S178" i="4" s="1"/>
  <c r="AC72" i="4"/>
  <c r="F72" i="4"/>
  <c r="K69" i="1"/>
  <c r="AC69" i="1"/>
  <c r="F74" i="1"/>
  <c r="G74" i="1" s="1"/>
  <c r="X69" i="1"/>
  <c r="U130" i="1"/>
  <c r="V130" i="1" s="1"/>
  <c r="S131" i="1" s="1"/>
  <c r="L69" i="1"/>
  <c r="Q128" i="1"/>
  <c r="N129" i="1" s="1"/>
  <c r="P129" i="1" s="1"/>
  <c r="U178" i="4" l="1"/>
  <c r="V178" i="4" s="1"/>
  <c r="V179" i="4" s="1"/>
  <c r="P178" i="4"/>
  <c r="Q178" i="4" s="1"/>
  <c r="Q179" i="4" s="1"/>
  <c r="Q180" i="4" s="1"/>
  <c r="Q181" i="4" s="1"/>
  <c r="X72" i="4"/>
  <c r="H72" i="4"/>
  <c r="G72" i="4" s="1"/>
  <c r="Z72" i="4" s="1"/>
  <c r="I70" i="1"/>
  <c r="AC70" i="1" s="1"/>
  <c r="Y69" i="1"/>
  <c r="Z69" i="1"/>
  <c r="E75" i="1"/>
  <c r="U131" i="1"/>
  <c r="V131" i="1" s="1"/>
  <c r="S132" i="1" s="1"/>
  <c r="Q129" i="1"/>
  <c r="N130" i="1" s="1"/>
  <c r="P130" i="1" s="1"/>
  <c r="Y72" i="4" l="1"/>
  <c r="E73" i="4"/>
  <c r="N179" i="4"/>
  <c r="P179" i="4" s="1"/>
  <c r="V180" i="4"/>
  <c r="V181" i="4"/>
  <c r="S179" i="4"/>
  <c r="U179" i="4" s="1"/>
  <c r="K70" i="1"/>
  <c r="X70" i="1" s="1"/>
  <c r="F75" i="1"/>
  <c r="G75" i="1"/>
  <c r="U132" i="1"/>
  <c r="V132" i="1" s="1"/>
  <c r="S133" i="1" s="1"/>
  <c r="L70" i="1"/>
  <c r="Q130" i="1"/>
  <c r="N131" i="1" s="1"/>
  <c r="P131" i="1" s="1"/>
  <c r="W179" i="4" l="1"/>
  <c r="W180" i="4" s="1"/>
  <c r="U180" i="4"/>
  <c r="R179" i="4"/>
  <c r="R180" i="4" s="1"/>
  <c r="P180" i="4"/>
  <c r="F73" i="4"/>
  <c r="AC73" i="4"/>
  <c r="I71" i="1"/>
  <c r="AC71" i="1" s="1"/>
  <c r="Y70" i="1"/>
  <c r="E76" i="1"/>
  <c r="Z70" i="1"/>
  <c r="U133" i="1"/>
  <c r="V133" i="1" s="1"/>
  <c r="S134" i="1" s="1"/>
  <c r="Q131" i="1"/>
  <c r="N132" i="1" s="1"/>
  <c r="P132" i="1" s="1"/>
  <c r="R181" i="4" l="1"/>
  <c r="X73" i="4"/>
  <c r="H73" i="4"/>
  <c r="G73" i="4" s="1"/>
  <c r="Z73" i="4" s="1"/>
  <c r="W181" i="4"/>
  <c r="K71" i="1"/>
  <c r="F76" i="1"/>
  <c r="G76" i="1" s="1"/>
  <c r="X71" i="1"/>
  <c r="U134" i="1"/>
  <c r="V134" i="1" s="1"/>
  <c r="S135" i="1" s="1"/>
  <c r="L71" i="1"/>
  <c r="Q132" i="1"/>
  <c r="N133" i="1" s="1"/>
  <c r="P133" i="1" s="1"/>
  <c r="Y73" i="4" l="1"/>
  <c r="E74" i="4"/>
  <c r="I72" i="1"/>
  <c r="AC72" i="1" s="1"/>
  <c r="Y71" i="1"/>
  <c r="E77" i="1"/>
  <c r="Z71" i="1"/>
  <c r="U135" i="1"/>
  <c r="V135" i="1" s="1"/>
  <c r="S136" i="1" s="1"/>
  <c r="Q133" i="1"/>
  <c r="N134" i="1" s="1"/>
  <c r="P134" i="1" s="1"/>
  <c r="F74" i="4" l="1"/>
  <c r="AC74" i="4"/>
  <c r="K72" i="1"/>
  <c r="X72" i="1" s="1"/>
  <c r="F77" i="1"/>
  <c r="G77" i="1" s="1"/>
  <c r="U136" i="1"/>
  <c r="V136" i="1" s="1"/>
  <c r="S137" i="1" s="1"/>
  <c r="L72" i="1"/>
  <c r="Z72" i="1" s="1"/>
  <c r="Q134" i="1"/>
  <c r="N135" i="1" s="1"/>
  <c r="P135" i="1" s="1"/>
  <c r="X74" i="4" l="1"/>
  <c r="H74" i="4"/>
  <c r="G74" i="4" s="1"/>
  <c r="E78" i="1"/>
  <c r="I73" i="1"/>
  <c r="Y72" i="1"/>
  <c r="U137" i="1"/>
  <c r="V137" i="1" s="1"/>
  <c r="S138" i="1" s="1"/>
  <c r="Q135" i="1"/>
  <c r="N136" i="1" s="1"/>
  <c r="P136" i="1" s="1"/>
  <c r="Y74" i="4" l="1"/>
  <c r="E75" i="4"/>
  <c r="Z74" i="4"/>
  <c r="K73" i="1"/>
  <c r="AC73" i="1"/>
  <c r="F78" i="1"/>
  <c r="G78" i="1" s="1"/>
  <c r="X73" i="1"/>
  <c r="U138" i="1"/>
  <c r="V138" i="1" s="1"/>
  <c r="S139" i="1" s="1"/>
  <c r="L73" i="1"/>
  <c r="Q136" i="1"/>
  <c r="N137" i="1" s="1"/>
  <c r="P137" i="1" s="1"/>
  <c r="H92" i="4" l="1"/>
  <c r="H123" i="4"/>
  <c r="H103" i="4"/>
  <c r="H162" i="4"/>
  <c r="H134" i="4"/>
  <c r="H113" i="4"/>
  <c r="H149" i="4"/>
  <c r="H124" i="4"/>
  <c r="H159" i="4"/>
  <c r="H110" i="4"/>
  <c r="H168" i="4"/>
  <c r="H175" i="4"/>
  <c r="H88" i="4"/>
  <c r="H80" i="4"/>
  <c r="H99" i="4"/>
  <c r="H139" i="4"/>
  <c r="H105" i="4"/>
  <c r="H109" i="4"/>
  <c r="H120" i="4"/>
  <c r="H122" i="4"/>
  <c r="H148" i="4"/>
  <c r="H84" i="4"/>
  <c r="H164" i="4"/>
  <c r="H95" i="4"/>
  <c r="H114" i="4"/>
  <c r="H106" i="4"/>
  <c r="H97" i="4"/>
  <c r="H101" i="4"/>
  <c r="H150" i="4"/>
  <c r="H178" i="4"/>
  <c r="H177" i="4"/>
  <c r="H141" i="4"/>
  <c r="H91" i="4"/>
  <c r="H102" i="4"/>
  <c r="H98" i="4"/>
  <c r="H81" i="4"/>
  <c r="H93" i="4"/>
  <c r="H111" i="4"/>
  <c r="H137" i="4"/>
  <c r="H79" i="4"/>
  <c r="H165" i="4"/>
  <c r="H152" i="4"/>
  <c r="H115" i="4"/>
  <c r="H87" i="4"/>
  <c r="H90" i="4"/>
  <c r="H94" i="4"/>
  <c r="H132" i="4"/>
  <c r="H85" i="4"/>
  <c r="H167" i="4"/>
  <c r="H147" i="4"/>
  <c r="H128" i="4"/>
  <c r="H153" i="4"/>
  <c r="H131" i="4"/>
  <c r="H170" i="4"/>
  <c r="H83" i="4"/>
  <c r="H169" i="4"/>
  <c r="H86" i="4"/>
  <c r="H174" i="4"/>
  <c r="H116" i="4"/>
  <c r="H138" i="4"/>
  <c r="H133" i="4"/>
  <c r="H100" i="4"/>
  <c r="H125" i="4"/>
  <c r="H127" i="4"/>
  <c r="H173" i="4"/>
  <c r="H142" i="4"/>
  <c r="H119" i="4"/>
  <c r="H163" i="4"/>
  <c r="H176" i="4"/>
  <c r="H156" i="4"/>
  <c r="H89" i="4"/>
  <c r="H161" i="4"/>
  <c r="H166" i="4"/>
  <c r="H172" i="4"/>
  <c r="H155" i="4"/>
  <c r="H129" i="4"/>
  <c r="H96" i="4"/>
  <c r="H112" i="4"/>
  <c r="H171" i="4"/>
  <c r="H157" i="4"/>
  <c r="H151" i="4"/>
  <c r="H145" i="4"/>
  <c r="H82" i="4"/>
  <c r="H144" i="4"/>
  <c r="H160" i="4"/>
  <c r="H154" i="4"/>
  <c r="H104" i="4"/>
  <c r="H118" i="4"/>
  <c r="H108" i="4"/>
  <c r="H158" i="4"/>
  <c r="H146" i="4"/>
  <c r="H140" i="4"/>
  <c r="H130" i="4"/>
  <c r="H126" i="4"/>
  <c r="H136" i="4"/>
  <c r="H135" i="4"/>
  <c r="H143" i="4"/>
  <c r="H117" i="4"/>
  <c r="H107" i="4"/>
  <c r="H121" i="4"/>
  <c r="F75" i="4"/>
  <c r="H75" i="4" s="1"/>
  <c r="AC75" i="4"/>
  <c r="I74" i="1"/>
  <c r="AC74" i="1" s="1"/>
  <c r="Y73" i="1"/>
  <c r="Z73" i="1"/>
  <c r="E79" i="1"/>
  <c r="U139" i="1"/>
  <c r="V139" i="1" s="1"/>
  <c r="S140" i="1" s="1"/>
  <c r="Q137" i="1"/>
  <c r="N138" i="1" s="1"/>
  <c r="P138" i="1" s="1"/>
  <c r="K74" i="1" l="1"/>
  <c r="X75" i="4"/>
  <c r="G75" i="4"/>
  <c r="F79" i="1"/>
  <c r="G79" i="1" s="1"/>
  <c r="X74" i="1"/>
  <c r="U140" i="1"/>
  <c r="V140" i="1" s="1"/>
  <c r="S141" i="1" s="1"/>
  <c r="L74" i="1"/>
  <c r="Z74" i="1" s="1"/>
  <c r="Q138" i="1"/>
  <c r="N139" i="1" s="1"/>
  <c r="P139" i="1" s="1"/>
  <c r="Y75" i="4" l="1"/>
  <c r="E76" i="4"/>
  <c r="Z75" i="4"/>
  <c r="I75" i="1"/>
  <c r="AC75" i="1" s="1"/>
  <c r="Y74" i="1"/>
  <c r="E80" i="1"/>
  <c r="U141" i="1"/>
  <c r="V141" i="1" s="1"/>
  <c r="S142" i="1" s="1"/>
  <c r="Q139" i="1"/>
  <c r="N140" i="1" s="1"/>
  <c r="P140" i="1" s="1"/>
  <c r="F76" i="4" l="1"/>
  <c r="AC76" i="4"/>
  <c r="K75" i="1"/>
  <c r="F80" i="1"/>
  <c r="G80" i="1" s="1"/>
  <c r="X75" i="1"/>
  <c r="U142" i="1"/>
  <c r="V142" i="1" s="1"/>
  <c r="S143" i="1" s="1"/>
  <c r="L75" i="1"/>
  <c r="Q140" i="1"/>
  <c r="N141" i="1" s="1"/>
  <c r="P141" i="1" s="1"/>
  <c r="H76" i="4" l="1"/>
  <c r="G76" i="4" s="1"/>
  <c r="Y76" i="4" s="1"/>
  <c r="X76" i="4"/>
  <c r="I76" i="1"/>
  <c r="AC76" i="1" s="1"/>
  <c r="Y75" i="1"/>
  <c r="E81" i="1"/>
  <c r="Z75" i="1"/>
  <c r="U143" i="1"/>
  <c r="V143" i="1" s="1"/>
  <c r="S144" i="1" s="1"/>
  <c r="Q141" i="1"/>
  <c r="N142" i="1" s="1"/>
  <c r="P142" i="1" s="1"/>
  <c r="Z76" i="4" l="1"/>
  <c r="E77" i="4"/>
  <c r="K76" i="1"/>
  <c r="X76" i="1" s="1"/>
  <c r="F81" i="1"/>
  <c r="G81" i="1" s="1"/>
  <c r="U144" i="1"/>
  <c r="V144" i="1" s="1"/>
  <c r="S145" i="1" s="1"/>
  <c r="L76" i="1"/>
  <c r="Q142" i="1"/>
  <c r="N143" i="1" s="1"/>
  <c r="P143" i="1" s="1"/>
  <c r="AC77" i="4" l="1"/>
  <c r="F77" i="4"/>
  <c r="I77" i="1"/>
  <c r="AC77" i="1" s="1"/>
  <c r="Y76" i="1"/>
  <c r="E82" i="1"/>
  <c r="Z76" i="1"/>
  <c r="U145" i="1"/>
  <c r="V145" i="1" s="1"/>
  <c r="S146" i="1" s="1"/>
  <c r="Q143" i="1"/>
  <c r="N144" i="1" s="1"/>
  <c r="P144" i="1" s="1"/>
  <c r="K77" i="1" l="1"/>
  <c r="H77" i="4"/>
  <c r="G77" i="4" s="1"/>
  <c r="Y77" i="4" s="1"/>
  <c r="Z77" i="4"/>
  <c r="X77" i="4"/>
  <c r="F82" i="1"/>
  <c r="G82" i="1" s="1"/>
  <c r="X77" i="1"/>
  <c r="U146" i="1"/>
  <c r="V146" i="1" s="1"/>
  <c r="S147" i="1" s="1"/>
  <c r="L77" i="1"/>
  <c r="Q144" i="1"/>
  <c r="N145" i="1" s="1"/>
  <c r="P145" i="1" s="1"/>
  <c r="E78" i="4" l="1"/>
  <c r="I78" i="1"/>
  <c r="AC78" i="1" s="1"/>
  <c r="Y77" i="1"/>
  <c r="E83" i="1"/>
  <c r="Z77" i="1"/>
  <c r="U147" i="1"/>
  <c r="V147" i="1" s="1"/>
  <c r="S148" i="1" s="1"/>
  <c r="Q145" i="1"/>
  <c r="N146" i="1" s="1"/>
  <c r="P146" i="1" s="1"/>
  <c r="F78" i="4" l="1"/>
  <c r="AC78" i="4"/>
  <c r="K78" i="1"/>
  <c r="X78" i="1" s="1"/>
  <c r="F83" i="1"/>
  <c r="G83" i="1" s="1"/>
  <c r="U148" i="1"/>
  <c r="V148" i="1" s="1"/>
  <c r="S149" i="1" s="1"/>
  <c r="Q146" i="1"/>
  <c r="N147" i="1"/>
  <c r="P147" i="1" s="1"/>
  <c r="L78" i="1" l="1"/>
  <c r="H78" i="4"/>
  <c r="G78" i="4" s="1"/>
  <c r="Y78" i="4" s="1"/>
  <c r="Z78" i="4"/>
  <c r="X78" i="4"/>
  <c r="E84" i="1"/>
  <c r="Z78" i="1"/>
  <c r="U149" i="1"/>
  <c r="V149" i="1" s="1"/>
  <c r="S150" i="1" s="1"/>
  <c r="Q147" i="1"/>
  <c r="N148" i="1" s="1"/>
  <c r="P148" i="1" s="1"/>
  <c r="Y78" i="1" l="1"/>
  <c r="I79" i="1"/>
  <c r="M174" i="4"/>
  <c r="M107" i="4"/>
  <c r="M149" i="4"/>
  <c r="M124" i="4"/>
  <c r="M89" i="4"/>
  <c r="M95" i="4"/>
  <c r="M83" i="4"/>
  <c r="M113" i="4"/>
  <c r="M101" i="4"/>
  <c r="M162" i="4"/>
  <c r="M167" i="4"/>
  <c r="M88" i="4"/>
  <c r="M90" i="4"/>
  <c r="M175" i="4"/>
  <c r="M147" i="4"/>
  <c r="M173" i="4"/>
  <c r="M152" i="4"/>
  <c r="M161" i="4"/>
  <c r="M140" i="4"/>
  <c r="M129" i="4"/>
  <c r="M166" i="4"/>
  <c r="M82" i="4"/>
  <c r="M80" i="4"/>
  <c r="M117" i="4"/>
  <c r="M94" i="4"/>
  <c r="M102" i="4"/>
  <c r="M135" i="4"/>
  <c r="M157" i="4"/>
  <c r="M165" i="4"/>
  <c r="M125" i="4"/>
  <c r="M115" i="4"/>
  <c r="M136" i="4"/>
  <c r="M100" i="4"/>
  <c r="M114" i="4"/>
  <c r="M108" i="4"/>
  <c r="M160" i="4"/>
  <c r="M86" i="4"/>
  <c r="M98" i="4"/>
  <c r="M106" i="4"/>
  <c r="M79" i="4"/>
  <c r="L79" i="4" s="1"/>
  <c r="M145" i="4"/>
  <c r="M168" i="4"/>
  <c r="M104" i="4"/>
  <c r="M127" i="4"/>
  <c r="M112" i="4"/>
  <c r="M132" i="4"/>
  <c r="M133" i="4"/>
  <c r="M170" i="4"/>
  <c r="M153" i="4"/>
  <c r="M138" i="4"/>
  <c r="M164" i="4"/>
  <c r="M111" i="4"/>
  <c r="M126" i="4"/>
  <c r="M139" i="4"/>
  <c r="M119" i="4"/>
  <c r="M121" i="4"/>
  <c r="M154" i="4"/>
  <c r="M123" i="4"/>
  <c r="M85" i="4"/>
  <c r="M141" i="4"/>
  <c r="M176" i="4"/>
  <c r="M158" i="4"/>
  <c r="M159" i="4"/>
  <c r="M99" i="4"/>
  <c r="M131" i="4"/>
  <c r="M144" i="4"/>
  <c r="M116" i="4"/>
  <c r="M92" i="4"/>
  <c r="M91" i="4"/>
  <c r="M146" i="4"/>
  <c r="M137" i="4"/>
  <c r="M163" i="4"/>
  <c r="M109" i="4"/>
  <c r="M178" i="4"/>
  <c r="M172" i="4"/>
  <c r="M177" i="4"/>
  <c r="M87" i="4"/>
  <c r="M110" i="4"/>
  <c r="M97" i="4"/>
  <c r="M151" i="4"/>
  <c r="M142" i="4"/>
  <c r="M171" i="4"/>
  <c r="M150" i="4"/>
  <c r="M143" i="4"/>
  <c r="M120" i="4"/>
  <c r="M130" i="4"/>
  <c r="M156" i="4"/>
  <c r="M84" i="4"/>
  <c r="M81" i="4"/>
  <c r="M105" i="4"/>
  <c r="M134" i="4"/>
  <c r="M103" i="4"/>
  <c r="M155" i="4"/>
  <c r="M148" i="4"/>
  <c r="M128" i="4"/>
  <c r="M96" i="4"/>
  <c r="M93" i="4"/>
  <c r="M122" i="4"/>
  <c r="M118" i="4"/>
  <c r="M169" i="4"/>
  <c r="E79" i="4"/>
  <c r="F84" i="1"/>
  <c r="G84" i="1" s="1"/>
  <c r="U150" i="1"/>
  <c r="V150" i="1" s="1"/>
  <c r="S151" i="1" s="1"/>
  <c r="Q148" i="1"/>
  <c r="N149" i="1" s="1"/>
  <c r="P149" i="1" s="1"/>
  <c r="AC79" i="1" l="1"/>
  <c r="K79" i="1"/>
  <c r="I80" i="4"/>
  <c r="F79" i="4"/>
  <c r="AC79" i="4"/>
  <c r="E85" i="1"/>
  <c r="U151" i="1"/>
  <c r="V151" i="1" s="1"/>
  <c r="S152" i="1" s="1"/>
  <c r="Q149" i="1"/>
  <c r="N150" i="1" s="1"/>
  <c r="P150" i="1" s="1"/>
  <c r="X79" i="1" l="1"/>
  <c r="L79" i="1"/>
  <c r="K80" i="4"/>
  <c r="X79" i="4"/>
  <c r="G79" i="4"/>
  <c r="F85" i="1"/>
  <c r="G85" i="1" s="1"/>
  <c r="U152" i="1"/>
  <c r="V152" i="1" s="1"/>
  <c r="S153" i="1" s="1"/>
  <c r="Q150" i="1"/>
  <c r="N151" i="1" s="1"/>
  <c r="P151" i="1" s="1"/>
  <c r="I80" i="1" l="1"/>
  <c r="Z79" i="1"/>
  <c r="Y79" i="1"/>
  <c r="L80" i="4"/>
  <c r="Y79" i="4"/>
  <c r="E80" i="4"/>
  <c r="Z79" i="4"/>
  <c r="E86" i="1"/>
  <c r="U153" i="1"/>
  <c r="V153" i="1" s="1"/>
  <c r="S154" i="1" s="1"/>
  <c r="Q151" i="1"/>
  <c r="N152" i="1" s="1"/>
  <c r="P152" i="1" s="1"/>
  <c r="AC80" i="1" l="1"/>
  <c r="K80" i="1"/>
  <c r="I81" i="4"/>
  <c r="K81" i="4" s="1"/>
  <c r="F80" i="4"/>
  <c r="AC80" i="4"/>
  <c r="F86" i="1"/>
  <c r="G86" i="1" s="1"/>
  <c r="U154" i="1"/>
  <c r="V154" i="1" s="1"/>
  <c r="S155" i="1" s="1"/>
  <c r="Q152" i="1"/>
  <c r="N153" i="1" s="1"/>
  <c r="P153" i="1" s="1"/>
  <c r="X80" i="1" l="1"/>
  <c r="L80" i="1"/>
  <c r="Z80" i="1" s="1"/>
  <c r="L81" i="4"/>
  <c r="X80" i="4"/>
  <c r="G80" i="4"/>
  <c r="E87" i="1"/>
  <c r="U155" i="1"/>
  <c r="V155" i="1" s="1"/>
  <c r="S156" i="1" s="1"/>
  <c r="Q153" i="1"/>
  <c r="N154" i="1" s="1"/>
  <c r="P154" i="1" s="1"/>
  <c r="I81" i="1" l="1"/>
  <c r="Y80" i="1"/>
  <c r="I82" i="4"/>
  <c r="K82" i="4" s="1"/>
  <c r="Y80" i="4"/>
  <c r="E81" i="4"/>
  <c r="Z80" i="4"/>
  <c r="F87" i="1"/>
  <c r="G87" i="1" s="1"/>
  <c r="U156" i="1"/>
  <c r="V156" i="1" s="1"/>
  <c r="S157" i="1" s="1"/>
  <c r="Q154" i="1"/>
  <c r="N155" i="1" s="1"/>
  <c r="P155" i="1" s="1"/>
  <c r="AC81" i="1" l="1"/>
  <c r="K81" i="1"/>
  <c r="L82" i="4"/>
  <c r="AC81" i="4"/>
  <c r="F81" i="4"/>
  <c r="E88" i="1"/>
  <c r="U157" i="1"/>
  <c r="V157" i="1" s="1"/>
  <c r="S158" i="1" s="1"/>
  <c r="Q155" i="1"/>
  <c r="N156" i="1" s="1"/>
  <c r="P156" i="1" s="1"/>
  <c r="X81" i="1" l="1"/>
  <c r="L81" i="1"/>
  <c r="Z81" i="1"/>
  <c r="I83" i="4"/>
  <c r="K83" i="4" s="1"/>
  <c r="X81" i="4"/>
  <c r="G81" i="4"/>
  <c r="F88" i="1"/>
  <c r="G88" i="1" s="1"/>
  <c r="U158" i="1"/>
  <c r="V158" i="1" s="1"/>
  <c r="S159" i="1" s="1"/>
  <c r="Q156" i="1"/>
  <c r="N157" i="1" s="1"/>
  <c r="P157" i="1" s="1"/>
  <c r="Y81" i="1" l="1"/>
  <c r="I82" i="1"/>
  <c r="L83" i="4"/>
  <c r="Y81" i="4"/>
  <c r="E82" i="4"/>
  <c r="Z81" i="4"/>
  <c r="E89" i="1"/>
  <c r="U159" i="1"/>
  <c r="V159" i="1" s="1"/>
  <c r="S160" i="1" s="1"/>
  <c r="Q157" i="1"/>
  <c r="N158" i="1" s="1"/>
  <c r="P158" i="1" s="1"/>
  <c r="K82" i="1" l="1"/>
  <c r="AC82" i="1"/>
  <c r="I84" i="4"/>
  <c r="K84" i="4" s="1"/>
  <c r="F82" i="4"/>
  <c r="AC82" i="4"/>
  <c r="F89" i="1"/>
  <c r="G89" i="1" s="1"/>
  <c r="U160" i="1"/>
  <c r="V160" i="1" s="1"/>
  <c r="S161" i="1" s="1"/>
  <c r="Q158" i="1"/>
  <c r="N159" i="1" s="1"/>
  <c r="P159" i="1" s="1"/>
  <c r="X82" i="1" l="1"/>
  <c r="L82" i="1"/>
  <c r="L84" i="4"/>
  <c r="I85" i="4" s="1"/>
  <c r="K85" i="4" s="1"/>
  <c r="L85" i="4" s="1"/>
  <c r="I86" i="4" s="1"/>
  <c r="K86" i="4" s="1"/>
  <c r="L86" i="4" s="1"/>
  <c r="I87" i="4" s="1"/>
  <c r="K87" i="4" s="1"/>
  <c r="L87" i="4" s="1"/>
  <c r="I88" i="4" s="1"/>
  <c r="K88" i="4" s="1"/>
  <c r="L88" i="4" s="1"/>
  <c r="I89" i="4" s="1"/>
  <c r="X82" i="4"/>
  <c r="G82" i="4"/>
  <c r="E90" i="1"/>
  <c r="U161" i="1"/>
  <c r="V161" i="1" s="1"/>
  <c r="S162" i="1" s="1"/>
  <c r="Q159" i="1"/>
  <c r="N160" i="1" s="1"/>
  <c r="P160" i="1" s="1"/>
  <c r="Z82" i="1" l="1"/>
  <c r="Y82" i="1"/>
  <c r="I83" i="1"/>
  <c r="K89" i="4"/>
  <c r="L89" i="4" s="1"/>
  <c r="I90" i="4" s="1"/>
  <c r="K90" i="4" s="1"/>
  <c r="L90" i="4" s="1"/>
  <c r="I91" i="4" s="1"/>
  <c r="K91" i="4" s="1"/>
  <c r="L91" i="4" s="1"/>
  <c r="I92" i="4" s="1"/>
  <c r="K92" i="4" s="1"/>
  <c r="L92" i="4" s="1"/>
  <c r="I93" i="4" s="1"/>
  <c r="K93" i="4" s="1"/>
  <c r="L93" i="4" s="1"/>
  <c r="I94" i="4" s="1"/>
  <c r="K94" i="4" s="1"/>
  <c r="L94" i="4" s="1"/>
  <c r="I95" i="4" s="1"/>
  <c r="K95" i="4" s="1"/>
  <c r="L95" i="4" s="1"/>
  <c r="I96" i="4" s="1"/>
  <c r="K96" i="4" s="1"/>
  <c r="L96" i="4" s="1"/>
  <c r="I97" i="4" s="1"/>
  <c r="K97" i="4" s="1"/>
  <c r="L97" i="4" s="1"/>
  <c r="I98" i="4" s="1"/>
  <c r="K98" i="4" s="1"/>
  <c r="L98" i="4" s="1"/>
  <c r="I99" i="4" s="1"/>
  <c r="K99" i="4" s="1"/>
  <c r="L99" i="4" s="1"/>
  <c r="I100" i="4" s="1"/>
  <c r="K100" i="4" s="1"/>
  <c r="L100" i="4" s="1"/>
  <c r="I101" i="4" s="1"/>
  <c r="K101" i="4" s="1"/>
  <c r="L101" i="4" s="1"/>
  <c r="I102" i="4" s="1"/>
  <c r="K102" i="4" s="1"/>
  <c r="L102" i="4" s="1"/>
  <c r="I103" i="4" s="1"/>
  <c r="K103" i="4" s="1"/>
  <c r="L103" i="4" s="1"/>
  <c r="I104" i="4" s="1"/>
  <c r="K104" i="4" s="1"/>
  <c r="L104" i="4" s="1"/>
  <c r="I105" i="4" s="1"/>
  <c r="K105" i="4" s="1"/>
  <c r="L105" i="4" s="1"/>
  <c r="I106" i="4" s="1"/>
  <c r="K106" i="4" s="1"/>
  <c r="L106" i="4" s="1"/>
  <c r="I107" i="4" s="1"/>
  <c r="K107" i="4" s="1"/>
  <c r="L107" i="4" s="1"/>
  <c r="I108" i="4" s="1"/>
  <c r="K108" i="4" s="1"/>
  <c r="L108" i="4" s="1"/>
  <c r="I109" i="4" s="1"/>
  <c r="K109" i="4" s="1"/>
  <c r="L109" i="4" s="1"/>
  <c r="I110" i="4" s="1"/>
  <c r="K110" i="4" s="1"/>
  <c r="L110" i="4" s="1"/>
  <c r="I111" i="4" s="1"/>
  <c r="K111" i="4" s="1"/>
  <c r="L111" i="4" s="1"/>
  <c r="I112" i="4" s="1"/>
  <c r="Y82" i="4"/>
  <c r="E83" i="4"/>
  <c r="Z82" i="4"/>
  <c r="F90" i="1"/>
  <c r="G90" i="1" s="1"/>
  <c r="U162" i="1"/>
  <c r="V162" i="1" s="1"/>
  <c r="S163" i="1" s="1"/>
  <c r="Q160" i="1"/>
  <c r="N161" i="1" s="1"/>
  <c r="P161" i="1" s="1"/>
  <c r="AC83" i="1" l="1"/>
  <c r="K83" i="1"/>
  <c r="K112" i="4"/>
  <c r="L112" i="4" s="1"/>
  <c r="I113" i="4"/>
  <c r="K113" i="4" s="1"/>
  <c r="L113" i="4" s="1"/>
  <c r="I114" i="4" s="1"/>
  <c r="K114" i="4" s="1"/>
  <c r="L114" i="4" s="1"/>
  <c r="I115" i="4" s="1"/>
  <c r="K115" i="4" s="1"/>
  <c r="L115" i="4" s="1"/>
  <c r="I116" i="4" s="1"/>
  <c r="K116" i="4" s="1"/>
  <c r="L116" i="4" s="1"/>
  <c r="I117" i="4" s="1"/>
  <c r="K117" i="4" s="1"/>
  <c r="L117" i="4" s="1"/>
  <c r="I118" i="4" s="1"/>
  <c r="K118" i="4" s="1"/>
  <c r="L118" i="4" s="1"/>
  <c r="I119" i="4" s="1"/>
  <c r="K119" i="4" s="1"/>
  <c r="L119" i="4" s="1"/>
  <c r="I120" i="4" s="1"/>
  <c r="AC83" i="4"/>
  <c r="F83" i="4"/>
  <c r="E91" i="1"/>
  <c r="U163" i="1"/>
  <c r="V163" i="1" s="1"/>
  <c r="S164" i="1" s="1"/>
  <c r="Q161" i="1"/>
  <c r="N162" i="1" s="1"/>
  <c r="P162" i="1" s="1"/>
  <c r="X83" i="1" l="1"/>
  <c r="L83" i="1"/>
  <c r="Z83" i="1"/>
  <c r="K120" i="4"/>
  <c r="L120" i="4" s="1"/>
  <c r="I121" i="4" s="1"/>
  <c r="K121" i="4" s="1"/>
  <c r="L121" i="4" s="1"/>
  <c r="I122" i="4" s="1"/>
  <c r="K122" i="4" s="1"/>
  <c r="L122" i="4" s="1"/>
  <c r="I123" i="4" s="1"/>
  <c r="K123" i="4" s="1"/>
  <c r="L123" i="4" s="1"/>
  <c r="I124" i="4" s="1"/>
  <c r="K124" i="4" s="1"/>
  <c r="L124" i="4" s="1"/>
  <c r="I125" i="4" s="1"/>
  <c r="K125" i="4" s="1"/>
  <c r="L125" i="4" s="1"/>
  <c r="I126" i="4" s="1"/>
  <c r="K126" i="4" s="1"/>
  <c r="L126" i="4" s="1"/>
  <c r="I127" i="4" s="1"/>
  <c r="K127" i="4" s="1"/>
  <c r="L127" i="4" s="1"/>
  <c r="I128" i="4" s="1"/>
  <c r="K128" i="4" s="1"/>
  <c r="L128" i="4" s="1"/>
  <c r="I129" i="4" s="1"/>
  <c r="K129" i="4" s="1"/>
  <c r="L129" i="4" s="1"/>
  <c r="I130" i="4" s="1"/>
  <c r="K130" i="4" s="1"/>
  <c r="L130" i="4" s="1"/>
  <c r="I131" i="4" s="1"/>
  <c r="K131" i="4" s="1"/>
  <c r="L131" i="4" s="1"/>
  <c r="I132" i="4" s="1"/>
  <c r="K132" i="4" s="1"/>
  <c r="L132" i="4" s="1"/>
  <c r="I133" i="4" s="1"/>
  <c r="K133" i="4" s="1"/>
  <c r="L133" i="4" s="1"/>
  <c r="I134" i="4" s="1"/>
  <c r="K134" i="4" s="1"/>
  <c r="L134" i="4" s="1"/>
  <c r="I135" i="4" s="1"/>
  <c r="K135" i="4" s="1"/>
  <c r="L135" i="4" s="1"/>
  <c r="I136" i="4" s="1"/>
  <c r="K136" i="4" s="1"/>
  <c r="L136" i="4" s="1"/>
  <c r="I137" i="4" s="1"/>
  <c r="K137" i="4" s="1"/>
  <c r="L137" i="4" s="1"/>
  <c r="I138" i="4" s="1"/>
  <c r="K138" i="4" s="1"/>
  <c r="L138" i="4" s="1"/>
  <c r="I139" i="4" s="1"/>
  <c r="K139" i="4" s="1"/>
  <c r="L139" i="4" s="1"/>
  <c r="I140" i="4" s="1"/>
  <c r="K140" i="4" s="1"/>
  <c r="L140" i="4" s="1"/>
  <c r="I141" i="4" s="1"/>
  <c r="K141" i="4" s="1"/>
  <c r="L141" i="4" s="1"/>
  <c r="I142" i="4" s="1"/>
  <c r="K142" i="4" s="1"/>
  <c r="L142" i="4" s="1"/>
  <c r="I143" i="4" s="1"/>
  <c r="K143" i="4" s="1"/>
  <c r="L143" i="4" s="1"/>
  <c r="I144" i="4" s="1"/>
  <c r="K144" i="4" s="1"/>
  <c r="L144" i="4" s="1"/>
  <c r="I145" i="4" s="1"/>
  <c r="X83" i="4"/>
  <c r="G83" i="4"/>
  <c r="F91" i="1"/>
  <c r="G91" i="1" s="1"/>
  <c r="U164" i="1"/>
  <c r="V164" i="1" s="1"/>
  <c r="S165" i="1" s="1"/>
  <c r="Q162" i="1"/>
  <c r="N163" i="1" s="1"/>
  <c r="P163" i="1" s="1"/>
  <c r="Y83" i="1" l="1"/>
  <c r="I84" i="1"/>
  <c r="K145" i="4"/>
  <c r="L145" i="4" s="1"/>
  <c r="I146" i="4" s="1"/>
  <c r="K146" i="4" s="1"/>
  <c r="L146" i="4" s="1"/>
  <c r="I147" i="4" s="1"/>
  <c r="K147" i="4" s="1"/>
  <c r="L147" i="4" s="1"/>
  <c r="I148" i="4" s="1"/>
  <c r="K148" i="4" s="1"/>
  <c r="L148" i="4" s="1"/>
  <c r="I149" i="4" s="1"/>
  <c r="K149" i="4" s="1"/>
  <c r="L149" i="4" s="1"/>
  <c r="I150" i="4" s="1"/>
  <c r="Y83" i="4"/>
  <c r="E84" i="4"/>
  <c r="Z83" i="4"/>
  <c r="E92" i="1"/>
  <c r="U165" i="1"/>
  <c r="V165" i="1" s="1"/>
  <c r="S166" i="1" s="1"/>
  <c r="Q163" i="1"/>
  <c r="N164" i="1" s="1"/>
  <c r="P164" i="1" s="1"/>
  <c r="AC84" i="1" l="1"/>
  <c r="K84" i="1"/>
  <c r="K150" i="4"/>
  <c r="L150" i="4" s="1"/>
  <c r="I151" i="4"/>
  <c r="K151" i="4" s="1"/>
  <c r="L151" i="4" s="1"/>
  <c r="I152" i="4" s="1"/>
  <c r="K152" i="4" s="1"/>
  <c r="L152" i="4" s="1"/>
  <c r="I153" i="4" s="1"/>
  <c r="K153" i="4" s="1"/>
  <c r="L153" i="4" s="1"/>
  <c r="I154" i="4" s="1"/>
  <c r="K154" i="4" s="1"/>
  <c r="L154" i="4" s="1"/>
  <c r="I155" i="4" s="1"/>
  <c r="K155" i="4" s="1"/>
  <c r="L155" i="4" s="1"/>
  <c r="I156" i="4" s="1"/>
  <c r="K156" i="4" s="1"/>
  <c r="L156" i="4" s="1"/>
  <c r="I157" i="4" s="1"/>
  <c r="K157" i="4" s="1"/>
  <c r="L157" i="4" s="1"/>
  <c r="I158" i="4" s="1"/>
  <c r="K158" i="4" s="1"/>
  <c r="L158" i="4" s="1"/>
  <c r="I159" i="4" s="1"/>
  <c r="K159" i="4" s="1"/>
  <c r="L159" i="4" s="1"/>
  <c r="I160" i="4" s="1"/>
  <c r="AC84" i="4"/>
  <c r="F84" i="4"/>
  <c r="F92" i="1"/>
  <c r="G92" i="1" s="1"/>
  <c r="U166" i="1"/>
  <c r="V166" i="1" s="1"/>
  <c r="S167" i="1" s="1"/>
  <c r="Q164" i="1"/>
  <c r="N165" i="1" s="1"/>
  <c r="P165" i="1" s="1"/>
  <c r="X84" i="1" l="1"/>
  <c r="L84" i="1"/>
  <c r="K160" i="4"/>
  <c r="L160" i="4" s="1"/>
  <c r="I161" i="4" s="1"/>
  <c r="K161" i="4" s="1"/>
  <c r="L161" i="4" s="1"/>
  <c r="I162" i="4" s="1"/>
  <c r="K162" i="4" s="1"/>
  <c r="L162" i="4" s="1"/>
  <c r="I163" i="4" s="1"/>
  <c r="K163" i="4" s="1"/>
  <c r="L163" i="4" s="1"/>
  <c r="I164" i="4" s="1"/>
  <c r="K164" i="4" s="1"/>
  <c r="L164" i="4" s="1"/>
  <c r="I165" i="4" s="1"/>
  <c r="K165" i="4" s="1"/>
  <c r="L165" i="4" s="1"/>
  <c r="I166" i="4" s="1"/>
  <c r="X84" i="4"/>
  <c r="G84" i="4"/>
  <c r="E93" i="1"/>
  <c r="U167" i="1"/>
  <c r="V167" i="1" s="1"/>
  <c r="S168" i="1" s="1"/>
  <c r="Q165" i="1"/>
  <c r="N166" i="1" s="1"/>
  <c r="P166" i="1" s="1"/>
  <c r="Y84" i="1" l="1"/>
  <c r="I85" i="1"/>
  <c r="Z84" i="1"/>
  <c r="K166" i="4"/>
  <c r="L166" i="4" s="1"/>
  <c r="I167" i="4"/>
  <c r="K167" i="4" s="1"/>
  <c r="L167" i="4" s="1"/>
  <c r="I168" i="4" s="1"/>
  <c r="Y84" i="4"/>
  <c r="E85" i="4"/>
  <c r="Z84" i="4"/>
  <c r="F93" i="1"/>
  <c r="G93" i="1" s="1"/>
  <c r="U168" i="1"/>
  <c r="V168" i="1" s="1"/>
  <c r="S169" i="1" s="1"/>
  <c r="Q166" i="1"/>
  <c r="N167" i="1" s="1"/>
  <c r="P167" i="1" s="1"/>
  <c r="K85" i="1" l="1"/>
  <c r="AC85" i="1"/>
  <c r="K168" i="4"/>
  <c r="L168" i="4" s="1"/>
  <c r="I169" i="4" s="1"/>
  <c r="K169" i="4" s="1"/>
  <c r="L169" i="4" s="1"/>
  <c r="I170" i="4" s="1"/>
  <c r="K170" i="4" s="1"/>
  <c r="L170" i="4" s="1"/>
  <c r="I171" i="4" s="1"/>
  <c r="K171" i="4" s="1"/>
  <c r="L171" i="4" s="1"/>
  <c r="I172" i="4" s="1"/>
  <c r="K172" i="4" s="1"/>
  <c r="L172" i="4" s="1"/>
  <c r="I173" i="4" s="1"/>
  <c r="K173" i="4" s="1"/>
  <c r="L173" i="4" s="1"/>
  <c r="I174" i="4" s="1"/>
  <c r="K174" i="4" s="1"/>
  <c r="L174" i="4" s="1"/>
  <c r="I175" i="4" s="1"/>
  <c r="K175" i="4" s="1"/>
  <c r="L175" i="4" s="1"/>
  <c r="I176" i="4" s="1"/>
  <c r="K176" i="4" s="1"/>
  <c r="L176" i="4" s="1"/>
  <c r="I177" i="4" s="1"/>
  <c r="K177" i="4" s="1"/>
  <c r="L177" i="4" s="1"/>
  <c r="I178" i="4" s="1"/>
  <c r="AC85" i="4"/>
  <c r="F85" i="4"/>
  <c r="E94" i="1"/>
  <c r="U169" i="1"/>
  <c r="V169" i="1" s="1"/>
  <c r="S170" i="1" s="1"/>
  <c r="Q167" i="1"/>
  <c r="N168" i="1" s="1"/>
  <c r="P168" i="1" s="1"/>
  <c r="X85" i="1" l="1"/>
  <c r="L85" i="1"/>
  <c r="Z85" i="1"/>
  <c r="K178" i="4"/>
  <c r="L178" i="4" s="1"/>
  <c r="L179" i="4" s="1"/>
  <c r="X85" i="4"/>
  <c r="G85" i="4"/>
  <c r="F94" i="1"/>
  <c r="G94" i="1" s="1"/>
  <c r="U170" i="1"/>
  <c r="V170" i="1" s="1"/>
  <c r="S171" i="1" s="1"/>
  <c r="Q168" i="1"/>
  <c r="N169" i="1" s="1"/>
  <c r="P169" i="1" s="1"/>
  <c r="I86" i="1" l="1"/>
  <c r="Y85" i="1"/>
  <c r="I179" i="4"/>
  <c r="K179" i="4" s="1"/>
  <c r="L180" i="4"/>
  <c r="L181" i="4"/>
  <c r="Y85" i="4"/>
  <c r="E86" i="4"/>
  <c r="Z85" i="4"/>
  <c r="E95" i="1"/>
  <c r="U171" i="1"/>
  <c r="V171" i="1" s="1"/>
  <c r="S172" i="1" s="1"/>
  <c r="Q169" i="1"/>
  <c r="N170" i="1" s="1"/>
  <c r="P170" i="1" s="1"/>
  <c r="K86" i="1" l="1"/>
  <c r="AC86" i="1"/>
  <c r="M179" i="4"/>
  <c r="M180" i="4" s="1"/>
  <c r="K180" i="4"/>
  <c r="F86" i="4"/>
  <c r="AC86" i="4"/>
  <c r="F95" i="1"/>
  <c r="G95" i="1" s="1"/>
  <c r="U172" i="1"/>
  <c r="V172" i="1" s="1"/>
  <c r="S173" i="1" s="1"/>
  <c r="Q170" i="1"/>
  <c r="N171" i="1" s="1"/>
  <c r="P171" i="1" s="1"/>
  <c r="X86" i="1" l="1"/>
  <c r="L86" i="1"/>
  <c r="Z86" i="1"/>
  <c r="M181" i="4"/>
  <c r="X86" i="4"/>
  <c r="G86" i="4"/>
  <c r="E96" i="1"/>
  <c r="U173" i="1"/>
  <c r="V173" i="1" s="1"/>
  <c r="S174" i="1" s="1"/>
  <c r="Q171" i="1"/>
  <c r="N172" i="1" s="1"/>
  <c r="P172" i="1" s="1"/>
  <c r="I87" i="1" l="1"/>
  <c r="Y86" i="1"/>
  <c r="Y86" i="4"/>
  <c r="E87" i="4"/>
  <c r="Z86" i="4"/>
  <c r="F96" i="1"/>
  <c r="G96" i="1" s="1"/>
  <c r="U174" i="1"/>
  <c r="V174" i="1" s="1"/>
  <c r="S175" i="1" s="1"/>
  <c r="Q172" i="1"/>
  <c r="N173" i="1" s="1"/>
  <c r="P173" i="1" s="1"/>
  <c r="K87" i="1" l="1"/>
  <c r="AC87" i="1"/>
  <c r="F87" i="4"/>
  <c r="AC87" i="4"/>
  <c r="E97" i="1"/>
  <c r="U175" i="1"/>
  <c r="V175" i="1" s="1"/>
  <c r="S176" i="1" s="1"/>
  <c r="Q173" i="1"/>
  <c r="N174" i="1" s="1"/>
  <c r="P174" i="1" s="1"/>
  <c r="X87" i="1" l="1"/>
  <c r="L87" i="1"/>
  <c r="Z87" i="1"/>
  <c r="X87" i="4"/>
  <c r="G87" i="4"/>
  <c r="F97" i="1"/>
  <c r="G97" i="1" s="1"/>
  <c r="U176" i="1"/>
  <c r="V176" i="1" s="1"/>
  <c r="S177" i="1" s="1"/>
  <c r="Q174" i="1"/>
  <c r="N175" i="1" s="1"/>
  <c r="P175" i="1" s="1"/>
  <c r="Y87" i="1" l="1"/>
  <c r="I88" i="1"/>
  <c r="Y87" i="4"/>
  <c r="E88" i="4"/>
  <c r="Z87" i="4"/>
  <c r="E98" i="1"/>
  <c r="U177" i="1"/>
  <c r="V177" i="1" s="1"/>
  <c r="S178" i="1" s="1"/>
  <c r="Q175" i="1"/>
  <c r="N176" i="1" s="1"/>
  <c r="P176" i="1" s="1"/>
  <c r="AC88" i="1" l="1"/>
  <c r="K88" i="1"/>
  <c r="AC88" i="4"/>
  <c r="F88" i="4"/>
  <c r="F98" i="1"/>
  <c r="G98" i="1" s="1"/>
  <c r="U178" i="1"/>
  <c r="V178" i="1" s="1"/>
  <c r="S179" i="1" s="1"/>
  <c r="U179" i="1" s="1"/>
  <c r="V179" i="1" s="1"/>
  <c r="Q176" i="1"/>
  <c r="N177" i="1" s="1"/>
  <c r="P177" i="1" s="1"/>
  <c r="X88" i="1" l="1"/>
  <c r="L88" i="1"/>
  <c r="Z88" i="1"/>
  <c r="X88" i="4"/>
  <c r="G88" i="4"/>
  <c r="E99" i="1"/>
  <c r="V180" i="1"/>
  <c r="Q177" i="1"/>
  <c r="N178" i="1" s="1"/>
  <c r="P178" i="1" s="1"/>
  <c r="Y88" i="1" l="1"/>
  <c r="I89" i="1"/>
  <c r="Y88" i="4"/>
  <c r="E89" i="4"/>
  <c r="Z88" i="4"/>
  <c r="F99" i="1"/>
  <c r="G99" i="1" s="1"/>
  <c r="Q178" i="1"/>
  <c r="Q180" i="1" s="1"/>
  <c r="AC89" i="1" l="1"/>
  <c r="K89" i="1"/>
  <c r="F89" i="4"/>
  <c r="AC89" i="4"/>
  <c r="N179" i="1"/>
  <c r="P179" i="1" s="1"/>
  <c r="E100" i="1"/>
  <c r="X89" i="1" l="1"/>
  <c r="L89" i="1"/>
  <c r="X89" i="4"/>
  <c r="G89" i="4"/>
  <c r="F100" i="1"/>
  <c r="G100" i="1" s="1"/>
  <c r="Z89" i="1" l="1"/>
  <c r="Y89" i="1"/>
  <c r="I90" i="1"/>
  <c r="Y89" i="4"/>
  <c r="E90" i="4"/>
  <c r="Z89" i="4"/>
  <c r="E101" i="1"/>
  <c r="K90" i="1" l="1"/>
  <c r="AC90" i="1"/>
  <c r="F90" i="4"/>
  <c r="AC90" i="4"/>
  <c r="F101" i="1"/>
  <c r="G101" i="1" s="1"/>
  <c r="X90" i="1" l="1"/>
  <c r="L90" i="1"/>
  <c r="X90" i="4"/>
  <c r="G90" i="4"/>
  <c r="E102" i="1"/>
  <c r="Z90" i="1" l="1"/>
  <c r="Y90" i="1"/>
  <c r="I91" i="1"/>
  <c r="Y90" i="4"/>
  <c r="E91" i="4"/>
  <c r="Z90" i="4"/>
  <c r="F102" i="1"/>
  <c r="G102" i="1" s="1"/>
  <c r="K91" i="1" l="1"/>
  <c r="AC91" i="1"/>
  <c r="F91" i="4"/>
  <c r="AC91" i="4"/>
  <c r="E103" i="1"/>
  <c r="L91" i="1" l="1"/>
  <c r="X91" i="1"/>
  <c r="X91" i="4"/>
  <c r="G91" i="4"/>
  <c r="F103" i="1"/>
  <c r="G103" i="1" s="1"/>
  <c r="Z91" i="1" l="1"/>
  <c r="Y91" i="1"/>
  <c r="I92" i="1"/>
  <c r="Y91" i="4"/>
  <c r="E92" i="4"/>
  <c r="Z91" i="4"/>
  <c r="E104" i="1"/>
  <c r="AC92" i="1" l="1"/>
  <c r="K92" i="1"/>
  <c r="AC92" i="4"/>
  <c r="F92" i="4"/>
  <c r="F104" i="1"/>
  <c r="G104" i="1" s="1"/>
  <c r="X92" i="1" l="1"/>
  <c r="L92" i="1"/>
  <c r="X92" i="4"/>
  <c r="G92" i="4"/>
  <c r="E105" i="1"/>
  <c r="Z92" i="1" l="1"/>
  <c r="Y92" i="1"/>
  <c r="I93" i="1"/>
  <c r="Y92" i="4"/>
  <c r="E93" i="4"/>
  <c r="Z92" i="4"/>
  <c r="F105" i="1"/>
  <c r="G105" i="1" s="1"/>
  <c r="AC93" i="1" l="1"/>
  <c r="K93" i="1"/>
  <c r="F93" i="4"/>
  <c r="AC93" i="4"/>
  <c r="E106" i="1"/>
  <c r="X93" i="1" l="1"/>
  <c r="L93" i="1"/>
  <c r="Z93" i="1"/>
  <c r="X93" i="4"/>
  <c r="G93" i="4"/>
  <c r="F106" i="1"/>
  <c r="G106" i="1" s="1"/>
  <c r="Y93" i="1" l="1"/>
  <c r="I94" i="1"/>
  <c r="Y93" i="4"/>
  <c r="E94" i="4"/>
  <c r="Z93" i="4"/>
  <c r="E107" i="1"/>
  <c r="AC94" i="1" l="1"/>
  <c r="K94" i="1"/>
  <c r="F94" i="4"/>
  <c r="AC94" i="4"/>
  <c r="F107" i="1"/>
  <c r="X94" i="1" l="1"/>
  <c r="L94" i="1"/>
  <c r="G107" i="1"/>
  <c r="E108" i="1" s="1"/>
  <c r="G94" i="4"/>
  <c r="Z94" i="4" s="1"/>
  <c r="X94" i="4"/>
  <c r="Z94" i="1" l="1"/>
  <c r="Y94" i="1"/>
  <c r="I95" i="1"/>
  <c r="Y94" i="4"/>
  <c r="E95" i="4"/>
  <c r="F108" i="1"/>
  <c r="G108" i="1" s="1"/>
  <c r="AC95" i="1" l="1"/>
  <c r="K95" i="1"/>
  <c r="AC95" i="4"/>
  <c r="F95" i="4"/>
  <c r="E109" i="1"/>
  <c r="X95" i="1" l="1"/>
  <c r="L95" i="1"/>
  <c r="G95" i="4"/>
  <c r="X95" i="4"/>
  <c r="F109" i="1"/>
  <c r="G109" i="1"/>
  <c r="Y95" i="1" l="1"/>
  <c r="I96" i="1"/>
  <c r="Z95" i="1"/>
  <c r="Y95" i="4"/>
  <c r="E96" i="4"/>
  <c r="Z95" i="4"/>
  <c r="E110" i="1"/>
  <c r="AC96" i="1" l="1"/>
  <c r="K96" i="1"/>
  <c r="F96" i="4"/>
  <c r="AC96" i="4"/>
  <c r="F110" i="1"/>
  <c r="L96" i="1" l="1"/>
  <c r="X96" i="1"/>
  <c r="Z96" i="1"/>
  <c r="G96" i="4"/>
  <c r="X96" i="4"/>
  <c r="G110" i="1"/>
  <c r="E111" i="1" s="1"/>
  <c r="Y96" i="1" l="1"/>
  <c r="I97" i="1"/>
  <c r="Y96" i="4"/>
  <c r="E97" i="4"/>
  <c r="Z96" i="4"/>
  <c r="F111" i="1"/>
  <c r="G111" i="1" s="1"/>
  <c r="AC97" i="1" l="1"/>
  <c r="K97" i="1"/>
  <c r="AC97" i="4"/>
  <c r="F97" i="4"/>
  <c r="E112" i="1"/>
  <c r="L97" i="1" l="1"/>
  <c r="X97" i="1"/>
  <c r="Z97" i="1"/>
  <c r="X97" i="4"/>
  <c r="G97" i="4"/>
  <c r="F112" i="1"/>
  <c r="G112" i="1" l="1"/>
  <c r="I98" i="1"/>
  <c r="Y97" i="1"/>
  <c r="Y97" i="4"/>
  <c r="E98" i="4"/>
  <c r="Z97" i="4"/>
  <c r="E113" i="1"/>
  <c r="K98" i="1" l="1"/>
  <c r="AC98" i="1"/>
  <c r="F98" i="4"/>
  <c r="AC98" i="4"/>
  <c r="F113" i="1"/>
  <c r="G113" i="1" s="1"/>
  <c r="L98" i="1" l="1"/>
  <c r="X98" i="1"/>
  <c r="X98" i="4"/>
  <c r="G98" i="4"/>
  <c r="E114" i="1"/>
  <c r="Y98" i="1" l="1"/>
  <c r="I99" i="1"/>
  <c r="Z98" i="1"/>
  <c r="Y98" i="4"/>
  <c r="E99" i="4"/>
  <c r="Z98" i="4"/>
  <c r="F114" i="1"/>
  <c r="K99" i="1" l="1"/>
  <c r="AC99" i="1"/>
  <c r="G114" i="1"/>
  <c r="E115" i="1" s="1"/>
  <c r="F99" i="4"/>
  <c r="AC99" i="4"/>
  <c r="L99" i="1" l="1"/>
  <c r="Z99" i="1"/>
  <c r="X99" i="1"/>
  <c r="X99" i="4"/>
  <c r="G99" i="4"/>
  <c r="F115" i="1"/>
  <c r="G115" i="1" l="1"/>
  <c r="I100" i="1"/>
  <c r="Y99" i="1"/>
  <c r="Y99" i="4"/>
  <c r="E100" i="4"/>
  <c r="Z99" i="4"/>
  <c r="E116" i="1"/>
  <c r="AC100" i="1" l="1"/>
  <c r="K100" i="1"/>
  <c r="F100" i="4"/>
  <c r="AC100" i="4"/>
  <c r="F116" i="1"/>
  <c r="L100" i="1" l="1"/>
  <c r="Z100" i="1"/>
  <c r="X100" i="1"/>
  <c r="X100" i="4"/>
  <c r="G100" i="4"/>
  <c r="G116" i="1"/>
  <c r="E117" i="1" s="1"/>
  <c r="Y100" i="1" l="1"/>
  <c r="I101" i="1"/>
  <c r="Y100" i="4"/>
  <c r="E101" i="4"/>
  <c r="Z100" i="4"/>
  <c r="F117" i="1"/>
  <c r="K101" i="1" l="1"/>
  <c r="AC101" i="1"/>
  <c r="G117" i="1"/>
  <c r="F101" i="4"/>
  <c r="AC101" i="4"/>
  <c r="E118" i="1"/>
  <c r="L101" i="1" l="1"/>
  <c r="Z101" i="1"/>
  <c r="X101" i="1"/>
  <c r="X101" i="4"/>
  <c r="G101" i="4"/>
  <c r="F118" i="1"/>
  <c r="G118" i="1" l="1"/>
  <c r="I102" i="1"/>
  <c r="Y101" i="1"/>
  <c r="Y101" i="4"/>
  <c r="E102" i="4"/>
  <c r="Z101" i="4"/>
  <c r="E119" i="1"/>
  <c r="K102" i="1" l="1"/>
  <c r="AC102" i="1"/>
  <c r="F102" i="4"/>
  <c r="AC102" i="4"/>
  <c r="F119" i="1"/>
  <c r="G119" i="1"/>
  <c r="L102" i="1" l="1"/>
  <c r="Z102" i="1"/>
  <c r="X102" i="1"/>
  <c r="X102" i="4"/>
  <c r="G102" i="4"/>
  <c r="E120" i="1"/>
  <c r="I103" i="1" l="1"/>
  <c r="Y102" i="1"/>
  <c r="Y102" i="4"/>
  <c r="E103" i="4"/>
  <c r="Z102" i="4"/>
  <c r="F120" i="1"/>
  <c r="G120" i="1" l="1"/>
  <c r="K103" i="1"/>
  <c r="AC103" i="1"/>
  <c r="F103" i="4"/>
  <c r="AC103" i="4"/>
  <c r="E121" i="1"/>
  <c r="L103" i="1" l="1"/>
  <c r="Z103" i="1"/>
  <c r="X103" i="1"/>
  <c r="X103" i="4"/>
  <c r="G103" i="4"/>
  <c r="Z103" i="4" s="1"/>
  <c r="F121" i="1"/>
  <c r="G121" i="1" l="1"/>
  <c r="I104" i="1"/>
  <c r="Y103" i="1"/>
  <c r="Y103" i="4"/>
  <c r="E104" i="4"/>
  <c r="E122" i="1"/>
  <c r="AC104" i="1" l="1"/>
  <c r="K104" i="1"/>
  <c r="F104" i="4"/>
  <c r="AC104" i="4"/>
  <c r="F122" i="1"/>
  <c r="L104" i="1" l="1"/>
  <c r="X104" i="1"/>
  <c r="Z104" i="1"/>
  <c r="G104" i="4"/>
  <c r="X104" i="4"/>
  <c r="G122" i="1"/>
  <c r="E123" i="1" s="1"/>
  <c r="Y104" i="1" l="1"/>
  <c r="I105" i="1"/>
  <c r="Y104" i="4"/>
  <c r="E105" i="4"/>
  <c r="Z104" i="4"/>
  <c r="F123" i="1"/>
  <c r="G123" i="1" s="1"/>
  <c r="K105" i="1" l="1"/>
  <c r="AC105" i="1"/>
  <c r="F105" i="4"/>
  <c r="AC105" i="4"/>
  <c r="E124" i="1"/>
  <c r="L105" i="1" l="1"/>
  <c r="Z105" i="1"/>
  <c r="X105" i="1"/>
  <c r="X105" i="4"/>
  <c r="G105" i="4"/>
  <c r="F124" i="1"/>
  <c r="G124" i="1" s="1"/>
  <c r="I106" i="1" l="1"/>
  <c r="Y105" i="1"/>
  <c r="Y105" i="4"/>
  <c r="E106" i="4"/>
  <c r="Z105" i="4"/>
  <c r="E125" i="1"/>
  <c r="K106" i="1" l="1"/>
  <c r="AC106" i="1"/>
  <c r="F106" i="4"/>
  <c r="AC106" i="4"/>
  <c r="F125" i="1"/>
  <c r="G125" i="1" s="1"/>
  <c r="X106" i="1" l="1"/>
  <c r="L106" i="1"/>
  <c r="X106" i="4"/>
  <c r="G106" i="4"/>
  <c r="E126" i="1"/>
  <c r="I107" i="1" l="1"/>
  <c r="Y106" i="1"/>
  <c r="Z106" i="1"/>
  <c r="Y106" i="4"/>
  <c r="E107" i="4"/>
  <c r="Z106" i="4"/>
  <c r="F126" i="1"/>
  <c r="G126" i="1" l="1"/>
  <c r="K107" i="1"/>
  <c r="AC107" i="1"/>
  <c r="F107" i="4"/>
  <c r="AC107" i="4"/>
  <c r="E127" i="1"/>
  <c r="L107" i="1" l="1"/>
  <c r="X107" i="1"/>
  <c r="Z107" i="1"/>
  <c r="X107" i="4"/>
  <c r="G107" i="4"/>
  <c r="F127" i="1"/>
  <c r="I108" i="1" l="1"/>
  <c r="Y107" i="1"/>
  <c r="G127" i="1"/>
  <c r="Y107" i="4"/>
  <c r="E108" i="4"/>
  <c r="Z107" i="4"/>
  <c r="E128" i="1"/>
  <c r="K108" i="1" l="1"/>
  <c r="AC108" i="1"/>
  <c r="AC108" i="4"/>
  <c r="F108" i="4"/>
  <c r="F128" i="1"/>
  <c r="G128" i="1" l="1"/>
  <c r="L108" i="1"/>
  <c r="X108" i="1"/>
  <c r="X108" i="4"/>
  <c r="G108" i="4"/>
  <c r="Z108" i="4" s="1"/>
  <c r="E129" i="1"/>
  <c r="I109" i="1" l="1"/>
  <c r="Y108" i="1"/>
  <c r="Z108" i="1"/>
  <c r="Y108" i="4"/>
  <c r="E109" i="4"/>
  <c r="F129" i="1"/>
  <c r="G129" i="1" s="1"/>
  <c r="K109" i="1" l="1"/>
  <c r="AC109" i="1"/>
  <c r="F109" i="4"/>
  <c r="AC109" i="4"/>
  <c r="E130" i="1"/>
  <c r="L109" i="1" l="1"/>
  <c r="X109" i="1"/>
  <c r="Z109" i="1"/>
  <c r="X109" i="4"/>
  <c r="G109" i="4"/>
  <c r="F130" i="1"/>
  <c r="G130" i="1" s="1"/>
  <c r="I110" i="1" l="1"/>
  <c r="Y109" i="1"/>
  <c r="Y109" i="4"/>
  <c r="E110" i="4"/>
  <c r="Z109" i="4"/>
  <c r="E131" i="1"/>
  <c r="K110" i="1" l="1"/>
  <c r="AC110" i="1"/>
  <c r="AC110" i="4"/>
  <c r="F110" i="4"/>
  <c r="F131" i="1"/>
  <c r="L110" i="1" l="1"/>
  <c r="Z110" i="1"/>
  <c r="X110" i="1"/>
  <c r="G131" i="1"/>
  <c r="X110" i="4"/>
  <c r="G110" i="4"/>
  <c r="E132" i="1" l="1"/>
  <c r="F132" i="1" s="1"/>
  <c r="I111" i="1"/>
  <c r="Y110" i="1"/>
  <c r="Y110" i="4"/>
  <c r="E111" i="4"/>
  <c r="Z110" i="4"/>
  <c r="G132" i="1" l="1"/>
  <c r="K111" i="1"/>
  <c r="AC111" i="1"/>
  <c r="F111" i="4"/>
  <c r="AC111" i="4"/>
  <c r="E133" i="1"/>
  <c r="L111" i="1" l="1"/>
  <c r="Z111" i="1"/>
  <c r="X111" i="1"/>
  <c r="X111" i="4"/>
  <c r="G111" i="4"/>
  <c r="F133" i="1"/>
  <c r="G133" i="1" l="1"/>
  <c r="I112" i="1"/>
  <c r="Y111" i="1"/>
  <c r="Y111" i="4"/>
  <c r="E112" i="4"/>
  <c r="Z111" i="4"/>
  <c r="E134" i="1"/>
  <c r="K112" i="1" l="1"/>
  <c r="AC112" i="1"/>
  <c r="F112" i="4"/>
  <c r="AC112" i="4"/>
  <c r="F134" i="1"/>
  <c r="G134" i="1"/>
  <c r="L112" i="1" l="1"/>
  <c r="X112" i="1"/>
  <c r="Z112" i="1"/>
  <c r="X112" i="4"/>
  <c r="G112" i="4"/>
  <c r="E135" i="1"/>
  <c r="I113" i="1" l="1"/>
  <c r="Y112" i="1"/>
  <c r="Y112" i="4"/>
  <c r="E113" i="4"/>
  <c r="Z112" i="4"/>
  <c r="F135" i="1"/>
  <c r="G135" i="1" s="1"/>
  <c r="K113" i="1" l="1"/>
  <c r="AC113" i="1"/>
  <c r="F113" i="4"/>
  <c r="AC113" i="4"/>
  <c r="E136" i="1"/>
  <c r="L113" i="1" l="1"/>
  <c r="X113" i="1"/>
  <c r="Z113" i="1"/>
  <c r="X113" i="4"/>
  <c r="G113" i="4"/>
  <c r="F136" i="1"/>
  <c r="G136" i="1" l="1"/>
  <c r="I114" i="1"/>
  <c r="Y113" i="1"/>
  <c r="Y113" i="4"/>
  <c r="E114" i="4"/>
  <c r="Z113" i="4"/>
  <c r="E137" i="1"/>
  <c r="K114" i="1" l="1"/>
  <c r="AC114" i="1"/>
  <c r="F114" i="4"/>
  <c r="AC114" i="4"/>
  <c r="F137" i="1"/>
  <c r="L114" i="1" l="1"/>
  <c r="Z114" i="1"/>
  <c r="X114" i="1"/>
  <c r="G137" i="1"/>
  <c r="X114" i="4"/>
  <c r="G114" i="4"/>
  <c r="E138" i="1" l="1"/>
  <c r="F138" i="1" s="1"/>
  <c r="I115" i="1"/>
  <c r="Y114" i="1"/>
  <c r="Y114" i="4"/>
  <c r="E115" i="4"/>
  <c r="Z114" i="4"/>
  <c r="G138" i="1" l="1"/>
  <c r="K115" i="1"/>
  <c r="AC115" i="1"/>
  <c r="F115" i="4"/>
  <c r="AC115" i="4"/>
  <c r="E139" i="1"/>
  <c r="L115" i="1" l="1"/>
  <c r="X115" i="1"/>
  <c r="Z115" i="1"/>
  <c r="X115" i="4"/>
  <c r="G115" i="4"/>
  <c r="F139" i="1"/>
  <c r="G139" i="1"/>
  <c r="I116" i="1" l="1"/>
  <c r="Y115" i="1"/>
  <c r="Y115" i="4"/>
  <c r="E116" i="4"/>
  <c r="Z115" i="4"/>
  <c r="E140" i="1"/>
  <c r="K116" i="1" l="1"/>
  <c r="AC116" i="1"/>
  <c r="F116" i="4"/>
  <c r="AC116" i="4"/>
  <c r="F140" i="1"/>
  <c r="G140" i="1"/>
  <c r="L116" i="1" l="1"/>
  <c r="X116" i="1"/>
  <c r="Z116" i="1"/>
  <c r="X116" i="4"/>
  <c r="G116" i="4"/>
  <c r="E141" i="1"/>
  <c r="I117" i="1" l="1"/>
  <c r="Y116" i="1"/>
  <c r="Y116" i="4"/>
  <c r="E117" i="4"/>
  <c r="Z116" i="4"/>
  <c r="F141" i="1"/>
  <c r="G141" i="1" s="1"/>
  <c r="K117" i="1" l="1"/>
  <c r="AC117" i="1"/>
  <c r="F117" i="4"/>
  <c r="AC117" i="4"/>
  <c r="E142" i="1"/>
  <c r="L117" i="1" l="1"/>
  <c r="X117" i="1"/>
  <c r="Z117" i="1"/>
  <c r="X117" i="4"/>
  <c r="G117" i="4"/>
  <c r="F142" i="1"/>
  <c r="G142" i="1" l="1"/>
  <c r="I118" i="1"/>
  <c r="Y117" i="1"/>
  <c r="Y117" i="4"/>
  <c r="E118" i="4"/>
  <c r="Z117" i="4"/>
  <c r="E143" i="1"/>
  <c r="K118" i="1" l="1"/>
  <c r="AC118" i="1"/>
  <c r="F118" i="4"/>
  <c r="AC118" i="4"/>
  <c r="F143" i="1"/>
  <c r="G143" i="1" l="1"/>
  <c r="L118" i="1"/>
  <c r="X118" i="1"/>
  <c r="Z118" i="1"/>
  <c r="X118" i="4"/>
  <c r="G118" i="4"/>
  <c r="Z118" i="4" s="1"/>
  <c r="E144" i="1"/>
  <c r="I119" i="1" l="1"/>
  <c r="Y118" i="1"/>
  <c r="Y118" i="4"/>
  <c r="E119" i="4"/>
  <c r="F144" i="1"/>
  <c r="G144" i="1" l="1"/>
  <c r="K119" i="1"/>
  <c r="AC119" i="1"/>
  <c r="F119" i="4"/>
  <c r="AC119" i="4"/>
  <c r="E145" i="1"/>
  <c r="L119" i="1" l="1"/>
  <c r="X119" i="1"/>
  <c r="X119" i="4"/>
  <c r="G119" i="4"/>
  <c r="F145" i="1"/>
  <c r="G145" i="1"/>
  <c r="I120" i="1" l="1"/>
  <c r="Y119" i="1"/>
  <c r="Z119" i="1"/>
  <c r="Y119" i="4"/>
  <c r="E120" i="4"/>
  <c r="Z119" i="4"/>
  <c r="E146" i="1"/>
  <c r="K120" i="1" l="1"/>
  <c r="AC120" i="1"/>
  <c r="F120" i="4"/>
  <c r="AC120" i="4"/>
  <c r="F146" i="1"/>
  <c r="G146" i="1" s="1"/>
  <c r="L120" i="1" l="1"/>
  <c r="X120" i="1"/>
  <c r="Z120" i="1"/>
  <c r="X120" i="4"/>
  <c r="G120" i="4"/>
  <c r="E147" i="1"/>
  <c r="I121" i="1" l="1"/>
  <c r="Y120" i="1"/>
  <c r="Y120" i="4"/>
  <c r="E121" i="4"/>
  <c r="Z120" i="4"/>
  <c r="F147" i="1"/>
  <c r="G147" i="1" s="1"/>
  <c r="K121" i="1" l="1"/>
  <c r="AC121" i="1"/>
  <c r="AC121" i="4"/>
  <c r="F121" i="4"/>
  <c r="E148" i="1"/>
  <c r="L121" i="1" l="1"/>
  <c r="X121" i="1"/>
  <c r="Z121" i="1"/>
  <c r="X121" i="4"/>
  <c r="G121" i="4"/>
  <c r="F148" i="1"/>
  <c r="G148" i="1" l="1"/>
  <c r="I122" i="1"/>
  <c r="Y121" i="1"/>
  <c r="Y121" i="4"/>
  <c r="E122" i="4"/>
  <c r="Z121" i="4"/>
  <c r="E149" i="1"/>
  <c r="K122" i="1" l="1"/>
  <c r="AC122" i="1"/>
  <c r="F122" i="4"/>
  <c r="AC122" i="4"/>
  <c r="F149" i="1"/>
  <c r="G149" i="1"/>
  <c r="L122" i="1" l="1"/>
  <c r="X122" i="1"/>
  <c r="Z122" i="1"/>
  <c r="X122" i="4"/>
  <c r="G122" i="4"/>
  <c r="E150" i="1"/>
  <c r="I123" i="1" l="1"/>
  <c r="Y122" i="1"/>
  <c r="Y122" i="4"/>
  <c r="E123" i="4"/>
  <c r="Z122" i="4"/>
  <c r="F150" i="1"/>
  <c r="G150" i="1" l="1"/>
  <c r="K123" i="1"/>
  <c r="AC123" i="1"/>
  <c r="F123" i="4"/>
  <c r="AC123" i="4"/>
  <c r="E151" i="1"/>
  <c r="L123" i="1" l="1"/>
  <c r="X123" i="1"/>
  <c r="Z123" i="1"/>
  <c r="X123" i="4"/>
  <c r="G123" i="4"/>
  <c r="F151" i="1"/>
  <c r="I124" i="1" l="1"/>
  <c r="Y123" i="1"/>
  <c r="G151" i="1"/>
  <c r="Y123" i="4"/>
  <c r="E124" i="4"/>
  <c r="Z123" i="4"/>
  <c r="E152" i="1"/>
  <c r="K124" i="1" l="1"/>
  <c r="AC124" i="1"/>
  <c r="F124" i="4"/>
  <c r="AC124" i="4"/>
  <c r="F152" i="1"/>
  <c r="L124" i="1" l="1"/>
  <c r="X124" i="1"/>
  <c r="Z124" i="1"/>
  <c r="G152" i="1"/>
  <c r="X124" i="4"/>
  <c r="G124" i="4"/>
  <c r="E153" i="1" l="1"/>
  <c r="F153" i="1" s="1"/>
  <c r="I125" i="1"/>
  <c r="Y124" i="1"/>
  <c r="Y124" i="4"/>
  <c r="E125" i="4"/>
  <c r="Z124" i="4"/>
  <c r="K125" i="1" l="1"/>
  <c r="AC125" i="1"/>
  <c r="F125" i="4"/>
  <c r="AC125" i="4"/>
  <c r="G153" i="1"/>
  <c r="E154" i="1" s="1"/>
  <c r="L125" i="1" l="1"/>
  <c r="X125" i="1"/>
  <c r="X125" i="4"/>
  <c r="G125" i="4"/>
  <c r="F154" i="1"/>
  <c r="I126" i="1" l="1"/>
  <c r="Y125" i="1"/>
  <c r="Z125" i="1"/>
  <c r="G154" i="1"/>
  <c r="E155" i="1" s="1"/>
  <c r="Y125" i="4"/>
  <c r="E126" i="4"/>
  <c r="Z125" i="4"/>
  <c r="K126" i="1" l="1"/>
  <c r="AC126" i="1"/>
  <c r="AC126" i="4"/>
  <c r="F126" i="4"/>
  <c r="F155" i="1"/>
  <c r="L126" i="1" l="1"/>
  <c r="Z126" i="1"/>
  <c r="X126" i="1"/>
  <c r="G155" i="1"/>
  <c r="X126" i="4"/>
  <c r="G126" i="4"/>
  <c r="E156" i="1" l="1"/>
  <c r="I127" i="1"/>
  <c r="Y126" i="1"/>
  <c r="Y126" i="4"/>
  <c r="E127" i="4"/>
  <c r="Z126" i="4"/>
  <c r="F156" i="1"/>
  <c r="K127" i="1" l="1"/>
  <c r="AC127" i="1"/>
  <c r="F127" i="4"/>
  <c r="AC127" i="4"/>
  <c r="G156" i="1"/>
  <c r="E157" i="1" l="1"/>
  <c r="L127" i="1"/>
  <c r="X127" i="1"/>
  <c r="Z127" i="1"/>
  <c r="X127" i="4"/>
  <c r="G127" i="4"/>
  <c r="Z127" i="4"/>
  <c r="F157" i="1"/>
  <c r="G157" i="1"/>
  <c r="I128" i="1" l="1"/>
  <c r="Y127" i="1"/>
  <c r="Y127" i="4"/>
  <c r="E128" i="4"/>
  <c r="E158" i="1"/>
  <c r="K128" i="1" l="1"/>
  <c r="AC128" i="1"/>
  <c r="F128" i="4"/>
  <c r="AC128" i="4"/>
  <c r="F158" i="1"/>
  <c r="G158" i="1"/>
  <c r="L128" i="1" l="1"/>
  <c r="X128" i="1"/>
  <c r="Z128" i="1"/>
  <c r="X128" i="4"/>
  <c r="G128" i="4"/>
  <c r="Z128" i="4" s="1"/>
  <c r="E159" i="1"/>
  <c r="I129" i="1" l="1"/>
  <c r="Y128" i="1"/>
  <c r="Y128" i="4"/>
  <c r="E129" i="4"/>
  <c r="F159" i="1"/>
  <c r="K129" i="1" l="1"/>
  <c r="AC129" i="1"/>
  <c r="G159" i="1"/>
  <c r="AC129" i="4"/>
  <c r="F129" i="4"/>
  <c r="E160" i="1"/>
  <c r="L129" i="1" l="1"/>
  <c r="Z129" i="1"/>
  <c r="X129" i="1"/>
  <c r="G129" i="4"/>
  <c r="X129" i="4"/>
  <c r="F160" i="1"/>
  <c r="G160" i="1" s="1"/>
  <c r="I130" i="1" l="1"/>
  <c r="Y129" i="1"/>
  <c r="Y129" i="4"/>
  <c r="E130" i="4"/>
  <c r="Z129" i="4"/>
  <c r="E161" i="1"/>
  <c r="K130" i="1" l="1"/>
  <c r="AC130" i="1"/>
  <c r="AC130" i="4"/>
  <c r="F130" i="4"/>
  <c r="F161" i="1"/>
  <c r="G161" i="1"/>
  <c r="L130" i="1" l="1"/>
  <c r="Z130" i="1"/>
  <c r="X130" i="1"/>
  <c r="X130" i="4"/>
  <c r="G130" i="4"/>
  <c r="E162" i="1"/>
  <c r="I131" i="1" l="1"/>
  <c r="Y130" i="1"/>
  <c r="Y130" i="4"/>
  <c r="E131" i="4"/>
  <c r="Z130" i="4"/>
  <c r="F162" i="1"/>
  <c r="G162" i="1" s="1"/>
  <c r="K131" i="1" l="1"/>
  <c r="AC131" i="1"/>
  <c r="AC131" i="4"/>
  <c r="F131" i="4"/>
  <c r="E163" i="1"/>
  <c r="L131" i="1" l="1"/>
  <c r="X131" i="1"/>
  <c r="Z131" i="1"/>
  <c r="X131" i="4"/>
  <c r="G131" i="4"/>
  <c r="F163" i="1"/>
  <c r="G163" i="1" l="1"/>
  <c r="I132" i="1"/>
  <c r="Y131" i="1"/>
  <c r="Y131" i="4"/>
  <c r="E132" i="4"/>
  <c r="Z131" i="4"/>
  <c r="E164" i="1"/>
  <c r="K132" i="1" l="1"/>
  <c r="AC132" i="1"/>
  <c r="AC132" i="4"/>
  <c r="F132" i="4"/>
  <c r="F164" i="1"/>
  <c r="G164" i="1" l="1"/>
  <c r="L132" i="1"/>
  <c r="X132" i="1"/>
  <c r="Z132" i="1"/>
  <c r="X132" i="4"/>
  <c r="G132" i="4"/>
  <c r="I133" i="1" l="1"/>
  <c r="Y132" i="1"/>
  <c r="E165" i="1"/>
  <c r="Y132" i="4"/>
  <c r="E133" i="4"/>
  <c r="Z132" i="4"/>
  <c r="F165" i="1"/>
  <c r="G165" i="1" l="1"/>
  <c r="K133" i="1"/>
  <c r="AC133" i="1"/>
  <c r="AC133" i="4"/>
  <c r="F133" i="4"/>
  <c r="E166" i="1"/>
  <c r="L133" i="1" l="1"/>
  <c r="X133" i="1"/>
  <c r="Z133" i="1"/>
  <c r="X133" i="4"/>
  <c r="G133" i="4"/>
  <c r="F166" i="1"/>
  <c r="I134" i="1" l="1"/>
  <c r="Y133" i="1"/>
  <c r="Y133" i="4"/>
  <c r="E134" i="4"/>
  <c r="Z133" i="4"/>
  <c r="G166" i="1"/>
  <c r="E167" i="1"/>
  <c r="K134" i="1" l="1"/>
  <c r="AC134" i="1"/>
  <c r="F134" i="4"/>
  <c r="AC134" i="4"/>
  <c r="F167" i="1"/>
  <c r="G167" i="1" s="1"/>
  <c r="L134" i="1" l="1"/>
  <c r="X134" i="1"/>
  <c r="Z134" i="1"/>
  <c r="X134" i="4"/>
  <c r="G134" i="4"/>
  <c r="E168" i="1"/>
  <c r="I135" i="1" l="1"/>
  <c r="Y134" i="1"/>
  <c r="Y134" i="4"/>
  <c r="E135" i="4"/>
  <c r="Z134" i="4"/>
  <c r="F168" i="1"/>
  <c r="G168" i="1" s="1"/>
  <c r="K135" i="1" l="1"/>
  <c r="AC135" i="1"/>
  <c r="AC135" i="4"/>
  <c r="F135" i="4"/>
  <c r="E169" i="1"/>
  <c r="L135" i="1" l="1"/>
  <c r="X135" i="1"/>
  <c r="Z135" i="1"/>
  <c r="X135" i="4"/>
  <c r="G135" i="4"/>
  <c r="F169" i="1"/>
  <c r="G169" i="1" l="1"/>
  <c r="I136" i="1"/>
  <c r="Y135" i="1"/>
  <c r="Y135" i="4"/>
  <c r="E136" i="4"/>
  <c r="Z135" i="4"/>
  <c r="E170" i="1"/>
  <c r="K136" i="1" l="1"/>
  <c r="AC136" i="1"/>
  <c r="F136" i="4"/>
  <c r="AC136" i="4"/>
  <c r="F170" i="1"/>
  <c r="L136" i="1" l="1"/>
  <c r="X136" i="1"/>
  <c r="Z136" i="1"/>
  <c r="G170" i="1"/>
  <c r="E171" i="1" s="1"/>
  <c r="X136" i="4"/>
  <c r="G136" i="4"/>
  <c r="I137" i="1" l="1"/>
  <c r="Y136" i="1"/>
  <c r="Y136" i="4"/>
  <c r="E137" i="4"/>
  <c r="Z136" i="4"/>
  <c r="F171" i="1"/>
  <c r="K137" i="1" l="1"/>
  <c r="AC137" i="1"/>
  <c r="G171" i="1"/>
  <c r="AC137" i="4"/>
  <c r="F137" i="4"/>
  <c r="E172" i="1"/>
  <c r="L137" i="1" l="1"/>
  <c r="X137" i="1"/>
  <c r="Z137" i="1"/>
  <c r="X137" i="4"/>
  <c r="G137" i="4"/>
  <c r="F172" i="1"/>
  <c r="G172" i="1" l="1"/>
  <c r="I138" i="1"/>
  <c r="Y137" i="1"/>
  <c r="Y137" i="4"/>
  <c r="E138" i="4"/>
  <c r="Z137" i="4"/>
  <c r="E173" i="1"/>
  <c r="K138" i="1" l="1"/>
  <c r="AC138" i="1"/>
  <c r="AC138" i="4"/>
  <c r="F138" i="4"/>
  <c r="F173" i="1"/>
  <c r="G173" i="1" s="1"/>
  <c r="L138" i="1" l="1"/>
  <c r="X138" i="1"/>
  <c r="Z138" i="1"/>
  <c r="X138" i="4"/>
  <c r="G138" i="4"/>
  <c r="E174" i="1"/>
  <c r="I139" i="1" l="1"/>
  <c r="Y138" i="1"/>
  <c r="Y138" i="4"/>
  <c r="E139" i="4"/>
  <c r="Z138" i="4"/>
  <c r="F174" i="1"/>
  <c r="G174" i="1" s="1"/>
  <c r="K139" i="1" l="1"/>
  <c r="AC139" i="1"/>
  <c r="F139" i="4"/>
  <c r="AC139" i="4"/>
  <c r="E175" i="1"/>
  <c r="L139" i="1" l="1"/>
  <c r="X139" i="1"/>
  <c r="Z139" i="1"/>
  <c r="G139" i="4"/>
  <c r="X139" i="4"/>
  <c r="F175" i="1"/>
  <c r="G175" i="1" l="1"/>
  <c r="I140" i="1"/>
  <c r="Y139" i="1"/>
  <c r="Y139" i="4"/>
  <c r="E140" i="4"/>
  <c r="Z139" i="4"/>
  <c r="E176" i="1"/>
  <c r="K140" i="1" l="1"/>
  <c r="AC140" i="1"/>
  <c r="AC140" i="4"/>
  <c r="F140" i="4"/>
  <c r="F176" i="1"/>
  <c r="G176" i="1"/>
  <c r="L140" i="1" l="1"/>
  <c r="X140" i="1"/>
  <c r="Z140" i="1"/>
  <c r="X140" i="4"/>
  <c r="G140" i="4"/>
  <c r="E177" i="1"/>
  <c r="I141" i="1" l="1"/>
  <c r="Y140" i="1"/>
  <c r="Y140" i="4"/>
  <c r="E141" i="4"/>
  <c r="Z140" i="4"/>
  <c r="F177" i="1"/>
  <c r="G177" i="1" s="1"/>
  <c r="K141" i="1" l="1"/>
  <c r="AC141" i="1"/>
  <c r="AC141" i="4"/>
  <c r="F141" i="4"/>
  <c r="E178" i="1"/>
  <c r="L141" i="1" l="1"/>
  <c r="X141" i="1"/>
  <c r="Z141" i="1"/>
  <c r="X141" i="4"/>
  <c r="G141" i="4"/>
  <c r="F178" i="1"/>
  <c r="G178" i="1" l="1"/>
  <c r="I142" i="1"/>
  <c r="Y141" i="1"/>
  <c r="Y141" i="4"/>
  <c r="E142" i="4"/>
  <c r="Z141" i="4"/>
  <c r="E179" i="1"/>
  <c r="G180" i="1"/>
  <c r="K142" i="1" l="1"/>
  <c r="AC142" i="1"/>
  <c r="AC142" i="4"/>
  <c r="F142" i="4"/>
  <c r="F179" i="1"/>
  <c r="H179" i="1" l="1"/>
  <c r="L142" i="1"/>
  <c r="X142" i="1"/>
  <c r="Z142" i="1"/>
  <c r="X142" i="4"/>
  <c r="G142" i="4"/>
  <c r="I143" i="1" l="1"/>
  <c r="Y142" i="1"/>
  <c r="Y142" i="4"/>
  <c r="E143" i="4"/>
  <c r="Z142" i="4"/>
  <c r="K143" i="1" l="1"/>
  <c r="AC143" i="1"/>
  <c r="AC143" i="4"/>
  <c r="F143" i="4"/>
  <c r="L143" i="1" l="1"/>
  <c r="X143" i="1"/>
  <c r="Z143" i="1"/>
  <c r="X143" i="4"/>
  <c r="G143" i="4"/>
  <c r="I144" i="1" l="1"/>
  <c r="Y143" i="1"/>
  <c r="Y143" i="4"/>
  <c r="E144" i="4"/>
  <c r="Z143" i="4"/>
  <c r="K144" i="1" l="1"/>
  <c r="AC144" i="1"/>
  <c r="F144" i="4"/>
  <c r="AC144" i="4"/>
  <c r="L144" i="1" l="1"/>
  <c r="X144" i="1"/>
  <c r="Z144" i="1"/>
  <c r="X144" i="4"/>
  <c r="G144" i="4"/>
  <c r="I145" i="1" l="1"/>
  <c r="Y144" i="1"/>
  <c r="Y144" i="4"/>
  <c r="E145" i="4"/>
  <c r="Z144" i="4"/>
  <c r="K145" i="1" l="1"/>
  <c r="AC145" i="1"/>
  <c r="AC145" i="4"/>
  <c r="F145" i="4"/>
  <c r="L145" i="1" l="1"/>
  <c r="X145" i="1"/>
  <c r="Z145" i="1"/>
  <c r="X145" i="4"/>
  <c r="G145" i="4"/>
  <c r="I146" i="1" l="1"/>
  <c r="Y145" i="1"/>
  <c r="Y145" i="4"/>
  <c r="E146" i="4"/>
  <c r="Z145" i="4"/>
  <c r="K146" i="1" l="1"/>
  <c r="AC146" i="1"/>
  <c r="AC146" i="4"/>
  <c r="F146" i="4"/>
  <c r="L146" i="1" l="1"/>
  <c r="X146" i="1"/>
  <c r="Z146" i="1"/>
  <c r="X146" i="4"/>
  <c r="G146" i="4"/>
  <c r="I147" i="1" l="1"/>
  <c r="Y146" i="1"/>
  <c r="Y146" i="4"/>
  <c r="E147" i="4"/>
  <c r="Z146" i="4"/>
  <c r="K147" i="1" l="1"/>
  <c r="AC147" i="1"/>
  <c r="F147" i="4"/>
  <c r="AC147" i="4"/>
  <c r="L147" i="1" l="1"/>
  <c r="Z147" i="1"/>
  <c r="X147" i="1"/>
  <c r="X147" i="4"/>
  <c r="G147" i="4"/>
  <c r="I148" i="1" l="1"/>
  <c r="Y147" i="1"/>
  <c r="Y147" i="4"/>
  <c r="E148" i="4"/>
  <c r="Z147" i="4"/>
  <c r="K148" i="1" l="1"/>
  <c r="AC148" i="1"/>
  <c r="AC148" i="4"/>
  <c r="F148" i="4"/>
  <c r="L148" i="1" l="1"/>
  <c r="Z148" i="1"/>
  <c r="X148" i="1"/>
  <c r="X148" i="4"/>
  <c r="G148" i="4"/>
  <c r="Z148" i="4" s="1"/>
  <c r="I149" i="1" l="1"/>
  <c r="Y148" i="1"/>
  <c r="Y148" i="4"/>
  <c r="E149" i="4"/>
  <c r="K149" i="1" l="1"/>
  <c r="AC149" i="1"/>
  <c r="AC149" i="4"/>
  <c r="F149" i="4"/>
  <c r="L149" i="1" l="1"/>
  <c r="X149" i="1"/>
  <c r="Z149" i="1"/>
  <c r="X149" i="4"/>
  <c r="G149" i="4"/>
  <c r="I150" i="1" l="1"/>
  <c r="Y149" i="1"/>
  <c r="Y149" i="4"/>
  <c r="E150" i="4"/>
  <c r="Z149" i="4"/>
  <c r="K150" i="1" l="1"/>
  <c r="AC150" i="1"/>
  <c r="AC150" i="4"/>
  <c r="F150" i="4"/>
  <c r="L150" i="1" l="1"/>
  <c r="X150" i="1"/>
  <c r="Z150" i="1"/>
  <c r="X150" i="4"/>
  <c r="G150" i="4"/>
  <c r="I151" i="1" l="1"/>
  <c r="Y150" i="1"/>
  <c r="Y150" i="4"/>
  <c r="E151" i="4"/>
  <c r="Z150" i="4"/>
  <c r="K151" i="1" l="1"/>
  <c r="AC151" i="1"/>
  <c r="AC151" i="4"/>
  <c r="F151" i="4"/>
  <c r="L151" i="1" l="1"/>
  <c r="X151" i="1"/>
  <c r="Z151" i="1"/>
  <c r="X151" i="4"/>
  <c r="G151" i="4"/>
  <c r="I152" i="1" l="1"/>
  <c r="Y151" i="1"/>
  <c r="Y151" i="4"/>
  <c r="E152" i="4"/>
  <c r="Z151" i="4"/>
  <c r="K152" i="1" l="1"/>
  <c r="AC152" i="1"/>
  <c r="F152" i="4"/>
  <c r="AC152" i="4"/>
  <c r="L152" i="1" l="1"/>
  <c r="X152" i="1"/>
  <c r="X152" i="4"/>
  <c r="G152" i="4"/>
  <c r="I153" i="1" l="1"/>
  <c r="Y152" i="1"/>
  <c r="Z152" i="1"/>
  <c r="Y152" i="4"/>
  <c r="E153" i="4"/>
  <c r="Z152" i="4"/>
  <c r="K153" i="1" l="1"/>
  <c r="AC153" i="1"/>
  <c r="AC153" i="4"/>
  <c r="F153" i="4"/>
  <c r="L153" i="1" l="1"/>
  <c r="X153" i="1"/>
  <c r="Z153" i="1"/>
  <c r="X153" i="4"/>
  <c r="G153" i="4"/>
  <c r="I154" i="1" l="1"/>
  <c r="Y153" i="1"/>
  <c r="Y153" i="4"/>
  <c r="E154" i="4"/>
  <c r="Z153" i="4"/>
  <c r="K154" i="1" l="1"/>
  <c r="AC154" i="1"/>
  <c r="F154" i="4"/>
  <c r="AC154" i="4"/>
  <c r="L154" i="1" l="1"/>
  <c r="X154" i="1"/>
  <c r="Z154" i="1"/>
  <c r="G154" i="4"/>
  <c r="X154" i="4"/>
  <c r="I155" i="1" l="1"/>
  <c r="Y154" i="1"/>
  <c r="Y154" i="4"/>
  <c r="E155" i="4"/>
  <c r="Z154" i="4"/>
  <c r="K155" i="1" l="1"/>
  <c r="AC155" i="1"/>
  <c r="AC155" i="4"/>
  <c r="F155" i="4"/>
  <c r="L155" i="1" l="1"/>
  <c r="X155" i="1"/>
  <c r="Z155" i="1"/>
  <c r="X155" i="4"/>
  <c r="G155" i="4"/>
  <c r="I156" i="1" l="1"/>
  <c r="Y155" i="1"/>
  <c r="Y155" i="4"/>
  <c r="E156" i="4"/>
  <c r="Z155" i="4"/>
  <c r="K156" i="1" l="1"/>
  <c r="AC156" i="1"/>
  <c r="AC156" i="4"/>
  <c r="F156" i="4"/>
  <c r="L156" i="1" l="1"/>
  <c r="X156" i="1"/>
  <c r="Z156" i="1"/>
  <c r="X156" i="4"/>
  <c r="G156" i="4"/>
  <c r="I157" i="1" l="1"/>
  <c r="Y156" i="1"/>
  <c r="Y156" i="4"/>
  <c r="E157" i="4"/>
  <c r="Z156" i="4"/>
  <c r="K157" i="1" l="1"/>
  <c r="AC157" i="1"/>
  <c r="F157" i="4"/>
  <c r="AC157" i="4"/>
  <c r="L157" i="1" l="1"/>
  <c r="X157" i="1"/>
  <c r="Z157" i="1"/>
  <c r="G157" i="4"/>
  <c r="X157" i="4"/>
  <c r="I158" i="1" l="1"/>
  <c r="Y157" i="1"/>
  <c r="Y157" i="4"/>
  <c r="E158" i="4"/>
  <c r="Z157" i="4"/>
  <c r="K158" i="1" l="1"/>
  <c r="AC158" i="1"/>
  <c r="AC158" i="4"/>
  <c r="F158" i="4"/>
  <c r="L158" i="1" l="1"/>
  <c r="X158" i="1"/>
  <c r="Z158" i="1"/>
  <c r="X158" i="4"/>
  <c r="G158" i="4"/>
  <c r="I159" i="1" l="1"/>
  <c r="Y158" i="1"/>
  <c r="Y158" i="4"/>
  <c r="E159" i="4"/>
  <c r="Z158" i="4"/>
  <c r="K159" i="1" l="1"/>
  <c r="AC159" i="1"/>
  <c r="AC159" i="4"/>
  <c r="F159" i="4"/>
  <c r="L159" i="1" l="1"/>
  <c r="X159" i="1"/>
  <c r="Z159" i="1"/>
  <c r="X159" i="4"/>
  <c r="G159" i="4"/>
  <c r="I160" i="1" l="1"/>
  <c r="Y159" i="1"/>
  <c r="Y159" i="4"/>
  <c r="E160" i="4"/>
  <c r="Z159" i="4"/>
  <c r="K160" i="1" l="1"/>
  <c r="AC160" i="1"/>
  <c r="AC160" i="4"/>
  <c r="F160" i="4"/>
  <c r="L160" i="1" l="1"/>
  <c r="X160" i="1"/>
  <c r="Z160" i="1"/>
  <c r="X160" i="4"/>
  <c r="G160" i="4"/>
  <c r="I161" i="1" l="1"/>
  <c r="Y160" i="1"/>
  <c r="Y160" i="4"/>
  <c r="E161" i="4"/>
  <c r="Z160" i="4"/>
  <c r="K161" i="1" l="1"/>
  <c r="AC161" i="1"/>
  <c r="AC161" i="4"/>
  <c r="F161" i="4"/>
  <c r="L161" i="1" l="1"/>
  <c r="X161" i="1"/>
  <c r="Z161" i="1"/>
  <c r="X161" i="4"/>
  <c r="G161" i="4"/>
  <c r="Z161" i="4" s="1"/>
  <c r="I162" i="1" l="1"/>
  <c r="Y161" i="1"/>
  <c r="Y161" i="4"/>
  <c r="E162" i="4"/>
  <c r="K162" i="1" l="1"/>
  <c r="AC162" i="1"/>
  <c r="F162" i="4"/>
  <c r="AC162" i="4"/>
  <c r="L162" i="1" l="1"/>
  <c r="X162" i="1"/>
  <c r="Z162" i="1"/>
  <c r="X162" i="4"/>
  <c r="G162" i="4"/>
  <c r="I163" i="1" l="1"/>
  <c r="Y162" i="1"/>
  <c r="Y162" i="4"/>
  <c r="E163" i="4"/>
  <c r="Z162" i="4"/>
  <c r="K163" i="1" l="1"/>
  <c r="AC163" i="1"/>
  <c r="AC163" i="4"/>
  <c r="F163" i="4"/>
  <c r="L163" i="1" l="1"/>
  <c r="Z163" i="1" s="1"/>
  <c r="X163" i="1"/>
  <c r="X163" i="4"/>
  <c r="G163" i="4"/>
  <c r="I164" i="1" l="1"/>
  <c r="Y163" i="1"/>
  <c r="Y163" i="4"/>
  <c r="E164" i="4"/>
  <c r="Z163" i="4"/>
  <c r="K164" i="1" l="1"/>
  <c r="AC164" i="1"/>
  <c r="AC164" i="4"/>
  <c r="F164" i="4"/>
  <c r="L164" i="1" l="1"/>
  <c r="X164" i="1"/>
  <c r="Z164" i="1"/>
  <c r="X164" i="4"/>
  <c r="G164" i="4"/>
  <c r="I165" i="1" l="1"/>
  <c r="Y164" i="1"/>
  <c r="Y164" i="4"/>
  <c r="E165" i="4"/>
  <c r="Z164" i="4"/>
  <c r="K165" i="1" l="1"/>
  <c r="AC165" i="1"/>
  <c r="F165" i="4"/>
  <c r="AC165" i="4"/>
  <c r="L165" i="1" l="1"/>
  <c r="X165" i="1"/>
  <c r="Z165" i="1"/>
  <c r="X165" i="4"/>
  <c r="G165" i="4"/>
  <c r="I166" i="1" l="1"/>
  <c r="Y165" i="1"/>
  <c r="Y165" i="4"/>
  <c r="E166" i="4"/>
  <c r="Z165" i="4"/>
  <c r="K166" i="1" l="1"/>
  <c r="AC166" i="1"/>
  <c r="AC166" i="4"/>
  <c r="F166" i="4"/>
  <c r="L166" i="1" l="1"/>
  <c r="X166" i="1"/>
  <c r="Z166" i="1"/>
  <c r="X166" i="4"/>
  <c r="G166" i="4"/>
  <c r="Z166" i="4"/>
  <c r="I167" i="1" l="1"/>
  <c r="Y166" i="1"/>
  <c r="Y166" i="4"/>
  <c r="E167" i="4"/>
  <c r="K167" i="1" l="1"/>
  <c r="AC167" i="1"/>
  <c r="AC167" i="4"/>
  <c r="F167" i="4"/>
  <c r="L167" i="1" l="1"/>
  <c r="Z167" i="1"/>
  <c r="X167" i="1"/>
  <c r="X167" i="4"/>
  <c r="G167" i="4"/>
  <c r="I168" i="1" l="1"/>
  <c r="Y167" i="1"/>
  <c r="Y167" i="4"/>
  <c r="E168" i="4"/>
  <c r="Z167" i="4"/>
  <c r="K168" i="1" l="1"/>
  <c r="AC168" i="1"/>
  <c r="AC168" i="4"/>
  <c r="F168" i="4"/>
  <c r="L168" i="1" l="1"/>
  <c r="X168" i="1"/>
  <c r="Z168" i="1"/>
  <c r="X168" i="4"/>
  <c r="G168" i="4"/>
  <c r="I169" i="1" l="1"/>
  <c r="Y168" i="1"/>
  <c r="Y168" i="4"/>
  <c r="E169" i="4"/>
  <c r="Z168" i="4"/>
  <c r="K169" i="1" l="1"/>
  <c r="AC169" i="1"/>
  <c r="AC169" i="4"/>
  <c r="F169" i="4"/>
  <c r="L169" i="1" l="1"/>
  <c r="X169" i="1"/>
  <c r="Z169" i="1"/>
  <c r="X169" i="4"/>
  <c r="G169" i="4"/>
  <c r="Z169" i="4" s="1"/>
  <c r="I170" i="1" l="1"/>
  <c r="Y169" i="1"/>
  <c r="Y169" i="4"/>
  <c r="E170" i="4"/>
  <c r="K170" i="1" l="1"/>
  <c r="AC170" i="1"/>
  <c r="F170" i="4"/>
  <c r="AC170" i="4"/>
  <c r="L170" i="1" l="1"/>
  <c r="X170" i="1"/>
  <c r="Z170" i="1"/>
  <c r="X170" i="4"/>
  <c r="G170" i="4"/>
  <c r="I171" i="1" l="1"/>
  <c r="Y170" i="1"/>
  <c r="Y170" i="4"/>
  <c r="E171" i="4"/>
  <c r="Z170" i="4"/>
  <c r="K171" i="1" l="1"/>
  <c r="AC171" i="1"/>
  <c r="AC171" i="4"/>
  <c r="F171" i="4"/>
  <c r="L171" i="1" l="1"/>
  <c r="X171" i="1"/>
  <c r="Z171" i="1"/>
  <c r="X171" i="4"/>
  <c r="G171" i="4"/>
  <c r="I172" i="1" l="1"/>
  <c r="Y171" i="1"/>
  <c r="Y171" i="4"/>
  <c r="E172" i="4"/>
  <c r="Z171" i="4"/>
  <c r="K172" i="1" l="1"/>
  <c r="AC172" i="1"/>
  <c r="F172" i="4"/>
  <c r="AC172" i="4"/>
  <c r="L172" i="1" l="1"/>
  <c r="X172" i="1"/>
  <c r="Z172" i="1"/>
  <c r="X172" i="4"/>
  <c r="G172" i="4"/>
  <c r="I173" i="1" l="1"/>
  <c r="Y172" i="1"/>
  <c r="Y172" i="4"/>
  <c r="E173" i="4"/>
  <c r="Z172" i="4"/>
  <c r="K173" i="1" l="1"/>
  <c r="AC173" i="1"/>
  <c r="AC173" i="4"/>
  <c r="F173" i="4"/>
  <c r="L173" i="1" l="1"/>
  <c r="X173" i="1"/>
  <c r="Z173" i="1"/>
  <c r="X173" i="4"/>
  <c r="G173" i="4"/>
  <c r="I174" i="1" l="1"/>
  <c r="Y173" i="1"/>
  <c r="Y173" i="4"/>
  <c r="E174" i="4"/>
  <c r="Z173" i="4"/>
  <c r="K174" i="1" l="1"/>
  <c r="AC174" i="1"/>
  <c r="F174" i="4"/>
  <c r="AC174" i="4"/>
  <c r="L174" i="1" l="1"/>
  <c r="X174" i="1"/>
  <c r="Z174" i="1"/>
  <c r="X174" i="4"/>
  <c r="G174" i="4"/>
  <c r="I175" i="1" l="1"/>
  <c r="Y174" i="1"/>
  <c r="Y174" i="4"/>
  <c r="E175" i="4"/>
  <c r="Z174" i="4"/>
  <c r="K175" i="1" l="1"/>
  <c r="AC175" i="1"/>
  <c r="F175" i="4"/>
  <c r="AC175" i="4"/>
  <c r="L175" i="1" l="1"/>
  <c r="Z175" i="1"/>
  <c r="X175" i="1"/>
  <c r="X175" i="4"/>
  <c r="G175" i="4"/>
  <c r="I176" i="1" l="1"/>
  <c r="Y175" i="1"/>
  <c r="Y175" i="4"/>
  <c r="E176" i="4"/>
  <c r="Z175" i="4"/>
  <c r="K176" i="1" l="1"/>
  <c r="AC176" i="1"/>
  <c r="F176" i="4"/>
  <c r="AC176" i="4"/>
  <c r="L176" i="1" l="1"/>
  <c r="X176" i="1"/>
  <c r="Z176" i="1"/>
  <c r="X176" i="4"/>
  <c r="G176" i="4"/>
  <c r="I177" i="1" l="1"/>
  <c r="Y176" i="1"/>
  <c r="Y176" i="4"/>
  <c r="E177" i="4"/>
  <c r="Z176" i="4"/>
  <c r="K177" i="1" l="1"/>
  <c r="AC177" i="1"/>
  <c r="AC177" i="4"/>
  <c r="F177" i="4"/>
  <c r="L177" i="1" l="1"/>
  <c r="X177" i="1"/>
  <c r="Z177" i="1"/>
  <c r="X177" i="4"/>
  <c r="G177" i="4"/>
  <c r="I178" i="1" l="1"/>
  <c r="Y177" i="1"/>
  <c r="Y177" i="4"/>
  <c r="E178" i="4"/>
  <c r="Z177" i="4"/>
  <c r="K178" i="1" l="1"/>
  <c r="AC178" i="1"/>
  <c r="AC178" i="4"/>
  <c r="F178" i="4"/>
  <c r="G178" i="4" s="1"/>
  <c r="G179" i="4" s="1"/>
  <c r="Y179" i="4" s="1"/>
  <c r="L178" i="1" l="1"/>
  <c r="X178" i="1"/>
  <c r="Z178" i="1"/>
  <c r="X178" i="4"/>
  <c r="I179" i="1" l="1"/>
  <c r="Y178" i="1"/>
  <c r="Y178" i="4"/>
  <c r="E179" i="4"/>
  <c r="Z178" i="4"/>
  <c r="K179" i="1" l="1"/>
  <c r="AC179" i="1"/>
  <c r="AC179" i="4"/>
  <c r="F179" i="4"/>
  <c r="Y180" i="4"/>
  <c r="G180" i="4"/>
  <c r="G181" i="4" s="1"/>
  <c r="H179" i="4" l="1"/>
  <c r="Z179" i="4"/>
  <c r="L179" i="1"/>
  <c r="X179" i="1"/>
  <c r="X180" i="1" s="1"/>
  <c r="Z179" i="1"/>
  <c r="Z180" i="1" s="1"/>
  <c r="X179" i="4"/>
  <c r="H180" i="4"/>
  <c r="Z180" i="4"/>
  <c r="F180" i="4"/>
  <c r="X180" i="4" s="1"/>
  <c r="Y179" i="1" l="1"/>
  <c r="Y180" i="1" s="1"/>
  <c r="L180" i="1"/>
  <c r="H181" i="4"/>
</calcChain>
</file>

<file path=xl/sharedStrings.xml><?xml version="1.0" encoding="utf-8"?>
<sst xmlns="http://schemas.openxmlformats.org/spreadsheetml/2006/main" count="61" uniqueCount="21">
  <si>
    <t>počet dní v období</t>
  </si>
  <si>
    <t>úroková sazba</t>
  </si>
  <si>
    <t>úrok</t>
  </si>
  <si>
    <t>splátka jistiny</t>
  </si>
  <si>
    <t>Období</t>
  </si>
  <si>
    <t>datum splatnosti</t>
  </si>
  <si>
    <t>1.tranche</t>
  </si>
  <si>
    <t>1. tranche celkem</t>
  </si>
  <si>
    <t>2. tranche</t>
  </si>
  <si>
    <t>2.tranche celkem</t>
  </si>
  <si>
    <t>splátka celkem</t>
  </si>
  <si>
    <t>splátka úroku</t>
  </si>
  <si>
    <t>3. tranche</t>
  </si>
  <si>
    <t>3.tranche celkem</t>
  </si>
  <si>
    <t>4. tranche</t>
  </si>
  <si>
    <t>4.tranche celkem</t>
  </si>
  <si>
    <t>splátka úroku celkem</t>
  </si>
  <si>
    <t>splátka jistiny celkem</t>
  </si>
  <si>
    <t>jistina součet všech tranchí</t>
  </si>
  <si>
    <t>rozpuštění</t>
  </si>
  <si>
    <t>Příloha č. 7 materiálu - Návrh splátkového kalendáře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</si>
</sst>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(* #,##0.00_);_(* \(#,##0.00\);_(* &quot;-&quot;??_);_(@_)"/>
    <numFmt numFmtId="165" formatCode="0.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4" fontId="0" fillId="0" borderId="4" xfId="0" applyNumberFormat="1" applyBorder="1"/>
    <xf numFmtId="14" fontId="0" fillId="0" borderId="5" xfId="0" applyNumberFormat="1" applyBorder="1"/>
    <xf numFmtId="0" fontId="0" fillId="0" borderId="5" xfId="0" applyBorder="1"/>
    <xf numFmtId="165" fontId="0" fillId="0" borderId="5" xfId="1" applyNumberFormat="1" applyFont="1" applyBorder="1"/>
    <xf numFmtId="14" fontId="0" fillId="0" borderId="6" xfId="0" applyNumberFormat="1" applyBorder="1"/>
    <xf numFmtId="0" fontId="0" fillId="0" borderId="4" xfId="0" applyBorder="1"/>
    <xf numFmtId="0" fontId="0" fillId="0" borderId="7" xfId="0" applyBorder="1"/>
    <xf numFmtId="14" fontId="0" fillId="0" borderId="8" xfId="0" applyNumberFormat="1" applyBorder="1"/>
    <xf numFmtId="0" fontId="0" fillId="0" borderId="8" xfId="0" applyBorder="1"/>
    <xf numFmtId="165" fontId="0" fillId="0" borderId="8" xfId="1" applyNumberFormat="1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164" fontId="0" fillId="2" borderId="2" xfId="0" applyNumberFormat="1" applyFill="1" applyBorder="1"/>
    <xf numFmtId="164" fontId="0" fillId="0" borderId="5" xfId="1" applyNumberFormat="1" applyFont="1" applyBorder="1"/>
    <xf numFmtId="164" fontId="0" fillId="2" borderId="5" xfId="1" applyNumberFormat="1" applyFont="1" applyFill="1" applyBorder="1"/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164" fontId="0" fillId="0" borderId="8" xfId="1" applyNumberFormat="1" applyFont="1" applyBorder="1"/>
    <xf numFmtId="164" fontId="0" fillId="2" borderId="8" xfId="1" applyNumberFormat="1" applyFont="1" applyFill="1" applyBorder="1"/>
    <xf numFmtId="14" fontId="0" fillId="0" borderId="6" xfId="0" applyNumberFormat="1" applyBorder="1" applyAlignment="1">
      <alignment vertical="top" wrapText="1"/>
    </xf>
    <xf numFmtId="164" fontId="0" fillId="2" borderId="10" xfId="0" applyNumberFormat="1" applyFill="1" applyBorder="1"/>
    <xf numFmtId="164" fontId="0" fillId="2" borderId="11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0" xfId="0" applyNumberFormat="1" applyFill="1"/>
    <xf numFmtId="164" fontId="3" fillId="2" borderId="10" xfId="0" applyNumberFormat="1" applyFont="1" applyFill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3" borderId="10" xfId="0" applyNumberFormat="1" applyFill="1" applyBorder="1"/>
    <xf numFmtId="164" fontId="2" fillId="3" borderId="10" xfId="0" applyNumberFormat="1" applyFont="1" applyFill="1" applyBorder="1"/>
    <xf numFmtId="164" fontId="0" fillId="3" borderId="11" xfId="1" applyNumberFormat="1" applyFont="1" applyFill="1" applyBorder="1"/>
    <xf numFmtId="164" fontId="2" fillId="3" borderId="11" xfId="1" applyNumberFormat="1" applyFont="1" applyFill="1" applyBorder="1"/>
    <xf numFmtId="164" fontId="0" fillId="3" borderId="0" xfId="0" applyNumberFormat="1" applyFill="1"/>
    <xf numFmtId="164" fontId="2" fillId="3" borderId="0" xfId="0" applyNumberFormat="1" applyFont="1" applyFill="1"/>
    <xf numFmtId="164" fontId="0" fillId="2" borderId="12" xfId="1" applyNumberFormat="1" applyFont="1" applyFill="1" applyBorder="1"/>
    <xf numFmtId="164" fontId="0" fillId="3" borderId="12" xfId="1" applyNumberFormat="1" applyFont="1" applyFill="1" applyBorder="1"/>
    <xf numFmtId="164" fontId="2" fillId="3" borderId="12" xfId="1" applyNumberFormat="1" applyFont="1" applyFill="1" applyBorder="1"/>
    <xf numFmtId="43" fontId="0" fillId="0" borderId="0" xfId="0" applyNumberFormat="1"/>
    <xf numFmtId="0" fontId="0" fillId="4" borderId="0" xfId="0" applyFill="1"/>
    <xf numFmtId="0" fontId="0" fillId="0" borderId="14" xfId="0" applyBorder="1"/>
    <xf numFmtId="43" fontId="0" fillId="0" borderId="14" xfId="0" applyNumberFormat="1" applyBorder="1"/>
    <xf numFmtId="43" fontId="0" fillId="5" borderId="0" xfId="0" applyNumberFormat="1" applyFill="1"/>
    <xf numFmtId="164" fontId="0" fillId="5" borderId="8" xfId="1" applyNumberFormat="1" applyFont="1" applyFill="1" applyBorder="1"/>
    <xf numFmtId="164" fontId="0" fillId="5" borderId="13" xfId="1" applyNumberFormat="1" applyFont="1" applyFill="1" applyBorder="1"/>
    <xf numFmtId="164" fontId="0" fillId="5" borderId="11" xfId="1" applyNumberFormat="1" applyFont="1" applyFill="1" applyBorder="1"/>
    <xf numFmtId="164" fontId="2" fillId="5" borderId="11" xfId="1" applyNumberFormat="1" applyFont="1" applyFill="1" applyBorder="1"/>
    <xf numFmtId="164" fontId="0" fillId="5" borderId="12" xfId="1" applyNumberFormat="1" applyFont="1" applyFill="1" applyBorder="1"/>
    <xf numFmtId="164" fontId="2" fillId="5" borderId="12" xfId="1" applyNumberFormat="1" applyFont="1" applyFill="1" applyBorder="1"/>
    <xf numFmtId="164" fontId="0" fillId="0" borderId="14" xfId="0" applyNumberFormat="1" applyFill="1" applyBorder="1" applyAlignment="1">
      <alignment horizontal="center" wrapText="1"/>
    </xf>
    <xf numFmtId="164" fontId="0" fillId="0" borderId="14" xfId="0" applyNumberFormat="1" applyFill="1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0"/>
  <sheetViews>
    <sheetView topLeftCell="Q1" workbookViewId="0">
      <pane ySplit="2" topLeftCell="A3" activePane="bottomLeft" state="frozen"/>
      <selection activeCell="AC8" sqref="AC8"/>
      <selection pane="bottomLeft" activeCell="Q1" sqref="Q1:U1"/>
    </sheetView>
  </sheetViews>
  <sheetFormatPr defaultRowHeight="15" x14ac:dyDescent="0.25"/>
  <cols>
    <col min="1" max="1" width="9.140625" bestFit="1" customWidth="1"/>
    <col min="2" max="2" width="10.140625" bestFit="1" customWidth="1"/>
    <col min="3" max="3" width="5.140625" customWidth="1"/>
    <col min="4" max="4" width="13.5703125" bestFit="1" customWidth="1"/>
    <col min="5" max="5" width="14" style="17" bestFit="1" customWidth="1"/>
    <col min="6" max="6" width="10.42578125" style="17" bestFit="1" customWidth="1"/>
    <col min="7" max="7" width="14.7109375" style="17" bestFit="1" customWidth="1"/>
    <col min="8" max="8" width="18.28515625" style="17" bestFit="1" customWidth="1"/>
    <col min="9" max="9" width="14" style="27" bestFit="1" customWidth="1"/>
    <col min="10" max="10" width="6.42578125" style="27" bestFit="1" customWidth="1"/>
    <col min="11" max="11" width="14.42578125" style="27" bestFit="1" customWidth="1"/>
    <col min="12" max="12" width="14.7109375" style="27" bestFit="1" customWidth="1"/>
    <col min="13" max="13" width="17.85546875" style="27" bestFit="1" customWidth="1"/>
    <col min="14" max="14" width="14" style="27" bestFit="1" customWidth="1"/>
    <col min="15" max="15" width="6.42578125" style="27" bestFit="1" customWidth="1"/>
    <col min="16" max="16" width="14.42578125" style="27" bestFit="1" customWidth="1"/>
    <col min="17" max="17" width="14.7109375" style="27" bestFit="1" customWidth="1"/>
    <col min="18" max="18" width="17.85546875" style="27" bestFit="1" customWidth="1"/>
    <col min="19" max="19" width="12.85546875" style="27" bestFit="1" customWidth="1"/>
    <col min="20" max="20" width="6.42578125" style="27" bestFit="1" customWidth="1"/>
    <col min="21" max="21" width="14.42578125" style="27" bestFit="1" customWidth="1"/>
    <col min="22" max="22" width="14.7109375" style="27" bestFit="1" customWidth="1"/>
    <col min="23" max="23" width="17.85546875" style="27" bestFit="1" customWidth="1"/>
    <col min="24" max="24" width="21.5703125" style="35" bestFit="1" customWidth="1"/>
    <col min="25" max="25" width="22.140625" style="35" customWidth="1"/>
    <col min="26" max="26" width="15.5703125" style="36" bestFit="1" customWidth="1"/>
    <col min="27" max="27" width="16" bestFit="1" customWidth="1"/>
    <col min="29" max="29" width="23.42578125" bestFit="1" customWidth="1"/>
  </cols>
  <sheetData>
    <row r="1" spans="1:29" ht="15.75" customHeight="1" thickBot="1" x14ac:dyDescent="0.3">
      <c r="Q1" s="51" t="s">
        <v>20</v>
      </c>
      <c r="R1" s="51"/>
      <c r="S1" s="51"/>
      <c r="T1" s="51"/>
      <c r="U1" s="51"/>
    </row>
    <row r="2" spans="1:29" x14ac:dyDescent="0.25">
      <c r="A2" s="11" t="s">
        <v>4</v>
      </c>
      <c r="B2" s="12"/>
      <c r="C2" s="12" t="s">
        <v>0</v>
      </c>
      <c r="D2" s="12" t="s">
        <v>1</v>
      </c>
      <c r="E2" s="14" t="s">
        <v>6</v>
      </c>
      <c r="F2" s="14" t="s">
        <v>2</v>
      </c>
      <c r="G2" s="14" t="s">
        <v>3</v>
      </c>
      <c r="H2" s="14" t="s">
        <v>7</v>
      </c>
      <c r="I2" s="28" t="s">
        <v>8</v>
      </c>
      <c r="J2" s="23" t="s">
        <v>2</v>
      </c>
      <c r="K2" s="23" t="s">
        <v>11</v>
      </c>
      <c r="L2" s="23" t="s">
        <v>3</v>
      </c>
      <c r="M2" s="23" t="s">
        <v>9</v>
      </c>
      <c r="N2" s="28" t="s">
        <v>12</v>
      </c>
      <c r="O2" s="23" t="s">
        <v>2</v>
      </c>
      <c r="P2" s="23" t="s">
        <v>11</v>
      </c>
      <c r="Q2" s="23" t="s">
        <v>3</v>
      </c>
      <c r="R2" s="23" t="s">
        <v>13</v>
      </c>
      <c r="S2" s="28" t="s">
        <v>14</v>
      </c>
      <c r="T2" s="23" t="s">
        <v>2</v>
      </c>
      <c r="U2" s="23" t="s">
        <v>11</v>
      </c>
      <c r="V2" s="23" t="s">
        <v>3</v>
      </c>
      <c r="W2" s="23" t="s">
        <v>15</v>
      </c>
      <c r="X2" s="31" t="s">
        <v>16</v>
      </c>
      <c r="Y2" s="31" t="s">
        <v>17</v>
      </c>
      <c r="Z2" s="32" t="s">
        <v>10</v>
      </c>
      <c r="AA2" s="13" t="s">
        <v>5</v>
      </c>
      <c r="AC2" s="41" t="s">
        <v>18</v>
      </c>
    </row>
    <row r="3" spans="1:29" x14ac:dyDescent="0.25">
      <c r="A3" s="1">
        <v>41978</v>
      </c>
      <c r="B3" s="2">
        <v>42004</v>
      </c>
      <c r="C3" s="3">
        <v>27</v>
      </c>
      <c r="D3" s="4">
        <v>5.0000000000000001E-3</v>
      </c>
      <c r="E3" s="15">
        <v>44866924.710000001</v>
      </c>
      <c r="F3" s="15">
        <f>C3*D3*E3/360</f>
        <v>16825.096766250001</v>
      </c>
      <c r="G3" s="15"/>
      <c r="H3" s="16">
        <f t="shared" ref="H3:H14" si="0">F3</f>
        <v>16825.096766250001</v>
      </c>
      <c r="I3" s="25"/>
      <c r="J3" s="25"/>
      <c r="K3" s="25"/>
      <c r="L3" s="25"/>
      <c r="M3" s="24"/>
      <c r="N3" s="25"/>
      <c r="O3" s="25"/>
      <c r="P3" s="25"/>
      <c r="Q3" s="25"/>
      <c r="R3" s="24"/>
      <c r="S3" s="25"/>
      <c r="T3" s="25"/>
      <c r="U3" s="25"/>
      <c r="V3" s="25"/>
      <c r="W3" s="24"/>
      <c r="X3" s="33">
        <f t="shared" ref="X3:X9" si="1">F3+K3+P3+U3</f>
        <v>16825.096766250001</v>
      </c>
      <c r="Y3" s="33">
        <f t="shared" ref="Y3:Y9" si="2">G3+L3+Q3+V3</f>
        <v>0</v>
      </c>
      <c r="Z3" s="34">
        <f t="shared" ref="Z3:Z9" si="3">F3+G3+K3+L3+P3+Q3+U3+V3</f>
        <v>16825.096766250001</v>
      </c>
      <c r="AA3" s="5">
        <v>42004</v>
      </c>
    </row>
    <row r="4" spans="1:29" ht="15" customHeight="1" x14ac:dyDescent="0.25">
      <c r="A4" s="6"/>
      <c r="B4" s="2">
        <v>42035</v>
      </c>
      <c r="C4" s="3">
        <v>31</v>
      </c>
      <c r="D4" s="4">
        <v>5.0000000000000001E-3</v>
      </c>
      <c r="E4" s="15">
        <v>44866924.710000001</v>
      </c>
      <c r="F4" s="15">
        <f t="shared" ref="F4:F66" si="4">C4*D4*E4/360</f>
        <v>19317.703694583332</v>
      </c>
      <c r="G4" s="15"/>
      <c r="H4" s="16">
        <f t="shared" si="0"/>
        <v>19317.703694583332</v>
      </c>
      <c r="I4" s="25"/>
      <c r="J4" s="25"/>
      <c r="K4" s="25"/>
      <c r="L4" s="25"/>
      <c r="M4" s="24"/>
      <c r="N4" s="25"/>
      <c r="O4" s="25"/>
      <c r="P4" s="25"/>
      <c r="Q4" s="25"/>
      <c r="R4" s="24"/>
      <c r="S4" s="25"/>
      <c r="T4" s="25"/>
      <c r="U4" s="25"/>
      <c r="V4" s="25"/>
      <c r="W4" s="24"/>
      <c r="X4" s="33">
        <f t="shared" si="1"/>
        <v>19317.703694583332</v>
      </c>
      <c r="Y4" s="33">
        <f t="shared" si="2"/>
        <v>0</v>
      </c>
      <c r="Z4" s="34">
        <f t="shared" si="3"/>
        <v>19317.703694583332</v>
      </c>
      <c r="AA4" s="22">
        <v>42034</v>
      </c>
    </row>
    <row r="5" spans="1:29" x14ac:dyDescent="0.25">
      <c r="A5" s="6"/>
      <c r="B5" s="2">
        <v>42063</v>
      </c>
      <c r="C5" s="3">
        <v>28</v>
      </c>
      <c r="D5" s="4">
        <v>5.0000000000000001E-3</v>
      </c>
      <c r="E5" s="15">
        <v>44866924.710000001</v>
      </c>
      <c r="F5" s="15">
        <f t="shared" si="4"/>
        <v>17448.248498333334</v>
      </c>
      <c r="G5" s="15"/>
      <c r="H5" s="16">
        <f t="shared" si="0"/>
        <v>17448.248498333334</v>
      </c>
      <c r="I5" s="25"/>
      <c r="J5" s="25"/>
      <c r="K5" s="25"/>
      <c r="L5" s="25"/>
      <c r="M5" s="24"/>
      <c r="N5" s="25"/>
      <c r="O5" s="25"/>
      <c r="P5" s="25"/>
      <c r="Q5" s="25"/>
      <c r="R5" s="24"/>
      <c r="S5" s="25"/>
      <c r="T5" s="25"/>
      <c r="U5" s="25"/>
      <c r="V5" s="25"/>
      <c r="W5" s="24"/>
      <c r="X5" s="33">
        <f t="shared" si="1"/>
        <v>17448.248498333334</v>
      </c>
      <c r="Y5" s="33">
        <f t="shared" si="2"/>
        <v>0</v>
      </c>
      <c r="Z5" s="34">
        <f t="shared" si="3"/>
        <v>17448.248498333334</v>
      </c>
      <c r="AA5" s="22">
        <v>42062</v>
      </c>
    </row>
    <row r="6" spans="1:29" x14ac:dyDescent="0.25">
      <c r="A6" s="6"/>
      <c r="B6" s="2">
        <v>42094</v>
      </c>
      <c r="C6" s="3">
        <v>31</v>
      </c>
      <c r="D6" s="4">
        <v>5.0000000000000001E-3</v>
      </c>
      <c r="E6" s="15">
        <v>44866924.710000001</v>
      </c>
      <c r="F6" s="15">
        <f t="shared" si="4"/>
        <v>19317.703694583332</v>
      </c>
      <c r="G6" s="15"/>
      <c r="H6" s="16">
        <f t="shared" si="0"/>
        <v>19317.703694583332</v>
      </c>
      <c r="I6" s="25"/>
      <c r="J6" s="25"/>
      <c r="K6" s="25"/>
      <c r="L6" s="25"/>
      <c r="M6" s="24"/>
      <c r="N6" s="25"/>
      <c r="O6" s="25"/>
      <c r="P6" s="25"/>
      <c r="Q6" s="25"/>
      <c r="R6" s="24"/>
      <c r="S6" s="25"/>
      <c r="T6" s="25"/>
      <c r="U6" s="25"/>
      <c r="V6" s="25"/>
      <c r="W6" s="24"/>
      <c r="X6" s="33">
        <f t="shared" si="1"/>
        <v>19317.703694583332</v>
      </c>
      <c r="Y6" s="33">
        <f t="shared" si="2"/>
        <v>0</v>
      </c>
      <c r="Z6" s="34">
        <f t="shared" si="3"/>
        <v>19317.703694583332</v>
      </c>
      <c r="AA6" s="22">
        <v>42094</v>
      </c>
    </row>
    <row r="7" spans="1:29" x14ac:dyDescent="0.25">
      <c r="A7" s="6"/>
      <c r="B7" s="2">
        <v>42124</v>
      </c>
      <c r="C7" s="3">
        <v>30</v>
      </c>
      <c r="D7" s="4">
        <v>5.0000000000000001E-3</v>
      </c>
      <c r="E7" s="15">
        <v>44866924.710000001</v>
      </c>
      <c r="F7" s="15">
        <f t="shared" si="4"/>
        <v>18694.551962500002</v>
      </c>
      <c r="G7" s="15"/>
      <c r="H7" s="16">
        <f t="shared" si="0"/>
        <v>18694.551962500002</v>
      </c>
      <c r="I7" s="25"/>
      <c r="J7" s="25"/>
      <c r="K7" s="25"/>
      <c r="L7" s="25"/>
      <c r="M7" s="24"/>
      <c r="N7" s="25"/>
      <c r="O7" s="25"/>
      <c r="P7" s="25"/>
      <c r="Q7" s="25"/>
      <c r="R7" s="24"/>
      <c r="S7" s="25"/>
      <c r="T7" s="25"/>
      <c r="U7" s="25"/>
      <c r="V7" s="25"/>
      <c r="W7" s="24"/>
      <c r="X7" s="33">
        <f t="shared" si="1"/>
        <v>18694.551962500002</v>
      </c>
      <c r="Y7" s="33">
        <f t="shared" si="2"/>
        <v>0</v>
      </c>
      <c r="Z7" s="34">
        <f t="shared" si="3"/>
        <v>18694.551962500002</v>
      </c>
      <c r="AA7" s="22">
        <v>42124</v>
      </c>
    </row>
    <row r="8" spans="1:29" x14ac:dyDescent="0.25">
      <c r="A8" s="6"/>
      <c r="B8" s="2">
        <v>42155</v>
      </c>
      <c r="C8" s="3">
        <v>31</v>
      </c>
      <c r="D8" s="4">
        <v>5.0000000000000001E-3</v>
      </c>
      <c r="E8" s="15">
        <v>44866924.710000001</v>
      </c>
      <c r="F8" s="15">
        <f t="shared" si="4"/>
        <v>19317.703694583332</v>
      </c>
      <c r="G8" s="15"/>
      <c r="H8" s="16">
        <f t="shared" si="0"/>
        <v>19317.703694583332</v>
      </c>
      <c r="I8" s="25">
        <v>18722949.489999998</v>
      </c>
      <c r="J8" s="4">
        <v>5.0000000000000001E-3</v>
      </c>
      <c r="K8" s="15">
        <f>C8*I8*J8/360</f>
        <v>8061.269919305555</v>
      </c>
      <c r="L8" s="29"/>
      <c r="M8" s="24">
        <f t="shared" ref="M8:M14" si="5">K8</f>
        <v>8061.269919305555</v>
      </c>
      <c r="N8" s="25"/>
      <c r="O8" s="4"/>
      <c r="P8" s="15"/>
      <c r="Q8" s="25"/>
      <c r="R8" s="24"/>
      <c r="S8" s="25"/>
      <c r="T8" s="4"/>
      <c r="U8" s="25"/>
      <c r="V8" s="25"/>
      <c r="W8" s="24"/>
      <c r="X8" s="33">
        <f t="shared" si="1"/>
        <v>27378.973613888887</v>
      </c>
      <c r="Y8" s="33">
        <f t="shared" si="2"/>
        <v>0</v>
      </c>
      <c r="Z8" s="34">
        <f t="shared" si="3"/>
        <v>27378.973613888887</v>
      </c>
      <c r="AA8" s="22">
        <v>42153</v>
      </c>
    </row>
    <row r="9" spans="1:29" x14ac:dyDescent="0.25">
      <c r="A9" s="6"/>
      <c r="B9" s="2">
        <v>42185</v>
      </c>
      <c r="C9" s="3">
        <v>30</v>
      </c>
      <c r="D9" s="4">
        <v>5.0000000000000001E-3</v>
      </c>
      <c r="E9" s="15">
        <v>44866924.710000001</v>
      </c>
      <c r="F9" s="15">
        <f t="shared" si="4"/>
        <v>18694.551962500002</v>
      </c>
      <c r="G9" s="15"/>
      <c r="H9" s="16">
        <f t="shared" si="0"/>
        <v>18694.551962500002</v>
      </c>
      <c r="I9" s="25">
        <v>18722949.489999998</v>
      </c>
      <c r="J9" s="4">
        <v>5.0000000000000001E-3</v>
      </c>
      <c r="K9" s="15">
        <f t="shared" ref="K9:K72" si="6">C9*I9*J9/360</f>
        <v>7801.2289541666651</v>
      </c>
      <c r="L9" s="29"/>
      <c r="M9" s="24">
        <f t="shared" si="5"/>
        <v>7801.2289541666651</v>
      </c>
      <c r="N9" s="25">
        <v>28300000</v>
      </c>
      <c r="O9" s="4">
        <v>5.0000000000000001E-3</v>
      </c>
      <c r="P9" s="15">
        <f>N9*C9*O9/365</f>
        <v>11630.13698630137</v>
      </c>
      <c r="Q9" s="25"/>
      <c r="R9" s="24">
        <f t="shared" ref="R9:R14" si="7">P9</f>
        <v>11630.13698630137</v>
      </c>
      <c r="S9" s="25"/>
      <c r="T9" s="4"/>
      <c r="U9" s="25"/>
      <c r="V9" s="25"/>
      <c r="W9" s="24"/>
      <c r="X9" s="33">
        <f t="shared" si="1"/>
        <v>38125.917902968038</v>
      </c>
      <c r="Y9" s="33">
        <f t="shared" si="2"/>
        <v>0</v>
      </c>
      <c r="Z9" s="34">
        <f t="shared" si="3"/>
        <v>38125.917902968038</v>
      </c>
      <c r="AA9" s="22">
        <v>42185</v>
      </c>
    </row>
    <row r="10" spans="1:29" x14ac:dyDescent="0.25">
      <c r="A10" s="6"/>
      <c r="B10" s="2">
        <v>42216</v>
      </c>
      <c r="C10" s="3">
        <v>31</v>
      </c>
      <c r="D10" s="4">
        <v>5.0000000000000001E-3</v>
      </c>
      <c r="E10" s="15">
        <v>44866924.710000001</v>
      </c>
      <c r="F10" s="15">
        <f t="shared" si="4"/>
        <v>19317.703694583332</v>
      </c>
      <c r="G10" s="15"/>
      <c r="H10" s="16">
        <f t="shared" si="0"/>
        <v>19317.703694583332</v>
      </c>
      <c r="I10" s="25">
        <v>18722949.489999998</v>
      </c>
      <c r="J10" s="4">
        <v>5.0000000000000001E-3</v>
      </c>
      <c r="K10" s="15">
        <f t="shared" si="6"/>
        <v>8061.269919305555</v>
      </c>
      <c r="L10" s="29"/>
      <c r="M10" s="24">
        <f t="shared" si="5"/>
        <v>8061.269919305555</v>
      </c>
      <c r="N10" s="25">
        <v>28300000</v>
      </c>
      <c r="O10" s="4">
        <v>5.0000000000000001E-3</v>
      </c>
      <c r="P10" s="15">
        <f t="shared" ref="P10:P15" si="8">N10*C10*O10/365</f>
        <v>12017.808219178081</v>
      </c>
      <c r="Q10" s="25"/>
      <c r="R10" s="24">
        <f t="shared" si="7"/>
        <v>12017.808219178081</v>
      </c>
      <c r="S10" s="25">
        <v>4410125.8</v>
      </c>
      <c r="T10" s="4">
        <v>5.0000000000000001E-3</v>
      </c>
      <c r="U10" s="15">
        <f>S10*T10*4/365</f>
        <v>241.6507287671233</v>
      </c>
      <c r="V10" s="25"/>
      <c r="W10" s="24">
        <f t="shared" ref="W10:W14" si="9">U10</f>
        <v>241.6507287671233</v>
      </c>
      <c r="X10" s="33">
        <f>F10+K10+P10+U10</f>
        <v>39638.432561834095</v>
      </c>
      <c r="Y10" s="33">
        <f>G10+L10+Q10+V10</f>
        <v>0</v>
      </c>
      <c r="Z10" s="34">
        <f>F10+G10+K10+L10+P10+Q10+U10+V10</f>
        <v>39638.432561834095</v>
      </c>
      <c r="AA10" s="22">
        <v>42216</v>
      </c>
    </row>
    <row r="11" spans="1:29" x14ac:dyDescent="0.25">
      <c r="A11" s="6"/>
      <c r="B11" s="2">
        <v>42247</v>
      </c>
      <c r="C11" s="3">
        <v>31</v>
      </c>
      <c r="D11" s="4">
        <v>5.0000000000000001E-3</v>
      </c>
      <c r="E11" s="15">
        <v>44866924.710000001</v>
      </c>
      <c r="F11" s="15">
        <f t="shared" si="4"/>
        <v>19317.703694583332</v>
      </c>
      <c r="G11" s="15"/>
      <c r="H11" s="16">
        <f t="shared" si="0"/>
        <v>19317.703694583332</v>
      </c>
      <c r="I11" s="25">
        <v>18722949.489999998</v>
      </c>
      <c r="J11" s="4">
        <v>5.0000000000000001E-3</v>
      </c>
      <c r="K11" s="15">
        <f t="shared" si="6"/>
        <v>8061.269919305555</v>
      </c>
      <c r="L11" s="29"/>
      <c r="M11" s="24">
        <f t="shared" si="5"/>
        <v>8061.269919305555</v>
      </c>
      <c r="N11" s="25">
        <v>28300000</v>
      </c>
      <c r="O11" s="4">
        <v>5.0000000000000001E-3</v>
      </c>
      <c r="P11" s="15">
        <f t="shared" si="8"/>
        <v>12017.808219178081</v>
      </c>
      <c r="Q11" s="25"/>
      <c r="R11" s="24">
        <f t="shared" si="7"/>
        <v>12017.808219178081</v>
      </c>
      <c r="S11" s="25">
        <v>4410125.8</v>
      </c>
      <c r="T11" s="4">
        <v>5.0000000000000001E-3</v>
      </c>
      <c r="U11" s="15">
        <f>S11*T11*C11/365</f>
        <v>1872.7931479452056</v>
      </c>
      <c r="V11" s="25"/>
      <c r="W11" s="24">
        <f t="shared" si="9"/>
        <v>1872.7931479452056</v>
      </c>
      <c r="X11" s="33">
        <f t="shared" ref="X11:X74" si="10">F11+K11+P11+U11</f>
        <v>41269.574981012178</v>
      </c>
      <c r="Y11" s="33">
        <f t="shared" ref="Y11:Y74" si="11">G11+L11+Q11+V11</f>
        <v>0</v>
      </c>
      <c r="Z11" s="34">
        <f t="shared" ref="Z11:Z74" si="12">F11+G11+K11+L11+P11+Q11+U11+V11</f>
        <v>41269.574981012178</v>
      </c>
      <c r="AA11" s="22">
        <v>42247</v>
      </c>
    </row>
    <row r="12" spans="1:29" x14ac:dyDescent="0.25">
      <c r="A12" s="6"/>
      <c r="B12" s="2">
        <v>42277</v>
      </c>
      <c r="C12" s="3">
        <v>30</v>
      </c>
      <c r="D12" s="4">
        <v>5.0000000000000001E-3</v>
      </c>
      <c r="E12" s="15">
        <v>44866924.710000001</v>
      </c>
      <c r="F12" s="15">
        <f t="shared" si="4"/>
        <v>18694.551962500002</v>
      </c>
      <c r="G12" s="15"/>
      <c r="H12" s="16">
        <f t="shared" si="0"/>
        <v>18694.551962500002</v>
      </c>
      <c r="I12" s="25">
        <v>18722949.489999998</v>
      </c>
      <c r="J12" s="4">
        <v>5.0000000000000001E-3</v>
      </c>
      <c r="K12" s="15">
        <f t="shared" si="6"/>
        <v>7801.2289541666651</v>
      </c>
      <c r="L12" s="29"/>
      <c r="M12" s="24">
        <f t="shared" si="5"/>
        <v>7801.2289541666651</v>
      </c>
      <c r="N12" s="25">
        <v>28300000</v>
      </c>
      <c r="O12" s="4">
        <v>5.0000000000000001E-3</v>
      </c>
      <c r="P12" s="15">
        <f t="shared" si="8"/>
        <v>11630.13698630137</v>
      </c>
      <c r="Q12" s="25"/>
      <c r="R12" s="24">
        <f t="shared" si="7"/>
        <v>11630.13698630137</v>
      </c>
      <c r="S12" s="25">
        <v>4410125.8</v>
      </c>
      <c r="T12" s="4">
        <v>5.0000000000000001E-3</v>
      </c>
      <c r="U12" s="15">
        <f t="shared" ref="U12:U75" si="13">S12*T12*C12/365</f>
        <v>1812.3804657534247</v>
      </c>
      <c r="V12" s="25"/>
      <c r="W12" s="24">
        <f t="shared" si="9"/>
        <v>1812.3804657534247</v>
      </c>
      <c r="X12" s="33">
        <f t="shared" si="10"/>
        <v>39938.298368721466</v>
      </c>
      <c r="Y12" s="33">
        <f t="shared" si="11"/>
        <v>0</v>
      </c>
      <c r="Z12" s="34">
        <f t="shared" si="12"/>
        <v>39938.298368721466</v>
      </c>
      <c r="AA12" s="22">
        <v>42277</v>
      </c>
    </row>
    <row r="13" spans="1:29" x14ac:dyDescent="0.25">
      <c r="A13" s="6"/>
      <c r="B13" s="2">
        <v>42308</v>
      </c>
      <c r="C13" s="3">
        <v>31</v>
      </c>
      <c r="D13" s="4">
        <v>5.0000000000000001E-3</v>
      </c>
      <c r="E13" s="15">
        <v>44866924.710000001</v>
      </c>
      <c r="F13" s="15">
        <f t="shared" si="4"/>
        <v>19317.703694583332</v>
      </c>
      <c r="G13" s="15"/>
      <c r="H13" s="16">
        <f t="shared" si="0"/>
        <v>19317.703694583332</v>
      </c>
      <c r="I13" s="25">
        <v>18722949.489999998</v>
      </c>
      <c r="J13" s="4">
        <v>5.0000000000000001E-3</v>
      </c>
      <c r="K13" s="15">
        <f t="shared" si="6"/>
        <v>8061.269919305555</v>
      </c>
      <c r="L13" s="29"/>
      <c r="M13" s="24">
        <f t="shared" si="5"/>
        <v>8061.269919305555</v>
      </c>
      <c r="N13" s="25">
        <v>28300000</v>
      </c>
      <c r="O13" s="4">
        <v>5.0000000000000001E-3</v>
      </c>
      <c r="P13" s="15">
        <f t="shared" si="8"/>
        <v>12017.808219178081</v>
      </c>
      <c r="Q13" s="25"/>
      <c r="R13" s="24">
        <f t="shared" si="7"/>
        <v>12017.808219178081</v>
      </c>
      <c r="S13" s="25">
        <v>4410125.8</v>
      </c>
      <c r="T13" s="4">
        <v>5.0000000000000001E-3</v>
      </c>
      <c r="U13" s="15">
        <f t="shared" si="13"/>
        <v>1872.7931479452056</v>
      </c>
      <c r="V13" s="25"/>
      <c r="W13" s="24">
        <f t="shared" si="9"/>
        <v>1872.7931479452056</v>
      </c>
      <c r="X13" s="33">
        <f t="shared" si="10"/>
        <v>41269.574981012178</v>
      </c>
      <c r="Y13" s="33">
        <f t="shared" si="11"/>
        <v>0</v>
      </c>
      <c r="Z13" s="34">
        <f t="shared" si="12"/>
        <v>41269.574981012178</v>
      </c>
      <c r="AA13" s="22">
        <v>42307</v>
      </c>
    </row>
    <row r="14" spans="1:29" x14ac:dyDescent="0.25">
      <c r="A14" s="6"/>
      <c r="B14" s="2">
        <v>42338</v>
      </c>
      <c r="C14" s="3">
        <v>30</v>
      </c>
      <c r="D14" s="4">
        <v>5.0000000000000001E-3</v>
      </c>
      <c r="E14" s="15">
        <v>44866924.710000001</v>
      </c>
      <c r="F14" s="15">
        <f t="shared" si="4"/>
        <v>18694.551962500002</v>
      </c>
      <c r="G14" s="15"/>
      <c r="H14" s="16">
        <f t="shared" si="0"/>
        <v>18694.551962500002</v>
      </c>
      <c r="I14" s="25">
        <v>18722949.489999998</v>
      </c>
      <c r="J14" s="4">
        <v>5.0000000000000001E-3</v>
      </c>
      <c r="K14" s="15">
        <f t="shared" si="6"/>
        <v>7801.2289541666651</v>
      </c>
      <c r="L14" s="29"/>
      <c r="M14" s="24">
        <f t="shared" si="5"/>
        <v>7801.2289541666651</v>
      </c>
      <c r="N14" s="25">
        <v>28300000</v>
      </c>
      <c r="O14" s="4">
        <v>5.0000000000000001E-3</v>
      </c>
      <c r="P14" s="15">
        <f t="shared" si="8"/>
        <v>11630.13698630137</v>
      </c>
      <c r="Q14" s="25"/>
      <c r="R14" s="24">
        <f t="shared" si="7"/>
        <v>11630.13698630137</v>
      </c>
      <c r="S14" s="25">
        <v>4410125.8</v>
      </c>
      <c r="T14" s="4">
        <v>5.0000000000000001E-3</v>
      </c>
      <c r="U14" s="15">
        <f t="shared" si="13"/>
        <v>1812.3804657534247</v>
      </c>
      <c r="V14" s="25"/>
      <c r="W14" s="24">
        <f t="shared" si="9"/>
        <v>1812.3804657534247</v>
      </c>
      <c r="X14" s="33">
        <f t="shared" si="10"/>
        <v>39938.298368721466</v>
      </c>
      <c r="Y14" s="33">
        <f t="shared" si="11"/>
        <v>0</v>
      </c>
      <c r="Z14" s="34">
        <f t="shared" si="12"/>
        <v>39938.298368721466</v>
      </c>
      <c r="AA14" s="22">
        <v>42338</v>
      </c>
    </row>
    <row r="15" spans="1:29" x14ac:dyDescent="0.25">
      <c r="A15" s="6"/>
      <c r="B15" s="2">
        <v>42369</v>
      </c>
      <c r="C15" s="3">
        <v>31</v>
      </c>
      <c r="D15" s="4">
        <v>5.0000000000000001E-3</v>
      </c>
      <c r="E15" s="15">
        <v>44866924.710000001</v>
      </c>
      <c r="F15" s="15">
        <f t="shared" si="4"/>
        <v>19317.703694583332</v>
      </c>
      <c r="G15" s="15"/>
      <c r="H15" s="16">
        <f>F15</f>
        <v>19317.703694583332</v>
      </c>
      <c r="I15" s="25">
        <v>18722949.489999998</v>
      </c>
      <c r="J15" s="4">
        <v>5.0000000000000001E-3</v>
      </c>
      <c r="K15" s="15">
        <f t="shared" si="6"/>
        <v>8061.269919305555</v>
      </c>
      <c r="L15" s="29"/>
      <c r="M15" s="24">
        <f>K15</f>
        <v>8061.269919305555</v>
      </c>
      <c r="N15" s="25">
        <v>28300000</v>
      </c>
      <c r="O15" s="4">
        <v>5.0000000000000001E-3</v>
      </c>
      <c r="P15" s="15">
        <f t="shared" si="8"/>
        <v>12017.808219178081</v>
      </c>
      <c r="Q15" s="25"/>
      <c r="R15" s="24">
        <f>P15</f>
        <v>12017.808219178081</v>
      </c>
      <c r="S15" s="25">
        <v>4410125.8</v>
      </c>
      <c r="T15" s="4">
        <v>5.0000000000000001E-3</v>
      </c>
      <c r="U15" s="15">
        <f t="shared" si="13"/>
        <v>1872.7931479452056</v>
      </c>
      <c r="V15" s="25"/>
      <c r="W15" s="24">
        <f>U15</f>
        <v>1872.7931479452056</v>
      </c>
      <c r="X15" s="33">
        <f t="shared" si="10"/>
        <v>41269.574981012178</v>
      </c>
      <c r="Y15" s="33">
        <f t="shared" si="11"/>
        <v>0</v>
      </c>
      <c r="Z15" s="34">
        <f t="shared" si="12"/>
        <v>41269.574981012178</v>
      </c>
      <c r="AA15" s="22">
        <v>42369</v>
      </c>
    </row>
    <row r="16" spans="1:29" x14ac:dyDescent="0.25">
      <c r="A16" s="6"/>
      <c r="B16" s="2">
        <v>42400</v>
      </c>
      <c r="C16" s="3">
        <v>31</v>
      </c>
      <c r="D16" s="4">
        <v>5.0000000000000001E-3</v>
      </c>
      <c r="E16" s="15">
        <v>44866924.710000001</v>
      </c>
      <c r="F16" s="15">
        <f t="shared" si="4"/>
        <v>19317.703694583332</v>
      </c>
      <c r="G16" s="15">
        <f>H16-F16</f>
        <v>263765.29630541668</v>
      </c>
      <c r="H16" s="16">
        <v>283083</v>
      </c>
      <c r="I16" s="25">
        <v>18722949.489999998</v>
      </c>
      <c r="J16" s="4">
        <v>5.0000000000000001E-3</v>
      </c>
      <c r="K16" s="15">
        <f t="shared" si="6"/>
        <v>8061.269919305555</v>
      </c>
      <c r="L16" s="29">
        <f>M16-K16</f>
        <v>110129.93008069444</v>
      </c>
      <c r="M16" s="24">
        <v>118191.2</v>
      </c>
      <c r="N16" s="25">
        <v>28300000</v>
      </c>
      <c r="O16" s="4">
        <v>5.0000000000000001E-3</v>
      </c>
      <c r="P16" s="15">
        <f>C16*N16*O16/360</f>
        <v>12184.722222222223</v>
      </c>
      <c r="Q16" s="29">
        <f>R16-P16</f>
        <v>166370.95777777777</v>
      </c>
      <c r="R16" s="24">
        <v>178555.68</v>
      </c>
      <c r="S16" s="25">
        <v>4410125.8</v>
      </c>
      <c r="T16" s="4">
        <v>5.0000000000000001E-3</v>
      </c>
      <c r="U16" s="15">
        <f t="shared" si="13"/>
        <v>1872.7931479452056</v>
      </c>
      <c r="V16" s="25">
        <f>W16-U16</f>
        <v>25952.406852054795</v>
      </c>
      <c r="W16" s="24">
        <v>27825.200000000001</v>
      </c>
      <c r="X16" s="33">
        <f t="shared" si="10"/>
        <v>41436.488984056319</v>
      </c>
      <c r="Y16" s="33">
        <f t="shared" si="11"/>
        <v>566218.59101594368</v>
      </c>
      <c r="Z16" s="34">
        <f t="shared" si="12"/>
        <v>607655.07999999996</v>
      </c>
      <c r="AA16" s="22"/>
      <c r="AC16" s="40">
        <f>E16+I16+N16+S16</f>
        <v>96300000</v>
      </c>
    </row>
    <row r="17" spans="1:29" x14ac:dyDescent="0.25">
      <c r="A17" s="6"/>
      <c r="B17" s="2">
        <v>42429</v>
      </c>
      <c r="C17" s="3">
        <v>29</v>
      </c>
      <c r="D17" s="4">
        <v>5.0000000000000001E-3</v>
      </c>
      <c r="E17" s="15">
        <f>E16-G16</f>
        <v>44603159.413694583</v>
      </c>
      <c r="F17" s="15">
        <f t="shared" si="4"/>
        <v>17965.161430515873</v>
      </c>
      <c r="G17" s="15">
        <f t="shared" ref="G17:G80" si="14">H17-F17</f>
        <v>265117.83856948413</v>
      </c>
      <c r="H17" s="16">
        <v>283083</v>
      </c>
      <c r="I17" s="25">
        <f>I16-L16</f>
        <v>18612819.559919305</v>
      </c>
      <c r="J17" s="4">
        <v>5.0000000000000001E-3</v>
      </c>
      <c r="K17" s="15">
        <f t="shared" si="6"/>
        <v>7496.8301005230533</v>
      </c>
      <c r="L17" s="29">
        <f t="shared" ref="L17:L80" si="15">M17-K17</f>
        <v>110694.36989947694</v>
      </c>
      <c r="M17" s="24">
        <v>118191.2</v>
      </c>
      <c r="N17" s="25">
        <f>N16-Q16</f>
        <v>28133629.04222222</v>
      </c>
      <c r="O17" s="4">
        <v>5.0000000000000001E-3</v>
      </c>
      <c r="P17" s="15">
        <f>C17*N17*O17/360</f>
        <v>11331.600586450617</v>
      </c>
      <c r="Q17" s="29">
        <f t="shared" ref="Q17:Q80" si="16">R17-P17</f>
        <v>167224.07941354936</v>
      </c>
      <c r="R17" s="24">
        <v>178555.68</v>
      </c>
      <c r="S17" s="25">
        <f>S16-V16</f>
        <v>4384173.3931479454</v>
      </c>
      <c r="T17" s="4">
        <v>5.0000000000000001E-3</v>
      </c>
      <c r="U17" s="15">
        <f t="shared" si="13"/>
        <v>1741.657923305348</v>
      </c>
      <c r="V17" s="25">
        <f>W17-U17</f>
        <v>26083.542076694652</v>
      </c>
      <c r="W17" s="24">
        <v>27825.200000000001</v>
      </c>
      <c r="X17" s="33">
        <f t="shared" si="10"/>
        <v>38535.25004079489</v>
      </c>
      <c r="Y17" s="33">
        <f t="shared" si="11"/>
        <v>569119.82995920512</v>
      </c>
      <c r="Z17" s="34">
        <f t="shared" si="12"/>
        <v>607655.07999999996</v>
      </c>
      <c r="AA17" s="22"/>
      <c r="AC17" s="40">
        <f t="shared" ref="AC17:AC80" si="17">E17+I17+N17+S17</f>
        <v>95733781.40898405</v>
      </c>
    </row>
    <row r="18" spans="1:29" x14ac:dyDescent="0.25">
      <c r="A18" s="6"/>
      <c r="B18" s="2">
        <v>42460</v>
      </c>
      <c r="C18" s="3">
        <v>31</v>
      </c>
      <c r="D18" s="4">
        <v>5.0000000000000001E-3</v>
      </c>
      <c r="E18" s="15">
        <f t="shared" ref="E18:E81" si="18">E17-G17</f>
        <v>44338041.575125098</v>
      </c>
      <c r="F18" s="15">
        <f t="shared" si="4"/>
        <v>19089.990122623309</v>
      </c>
      <c r="G18" s="15">
        <f t="shared" si="14"/>
        <v>263993.00987737667</v>
      </c>
      <c r="H18" s="16">
        <v>283083</v>
      </c>
      <c r="I18" s="25">
        <f t="shared" ref="I18:I81" si="19">I17-L17</f>
        <v>18502125.190019827</v>
      </c>
      <c r="J18" s="4">
        <v>5.0000000000000001E-3</v>
      </c>
      <c r="K18" s="15">
        <f t="shared" si="6"/>
        <v>7966.1927901474255</v>
      </c>
      <c r="L18" s="29">
        <f t="shared" si="15"/>
        <v>110225.00720985257</v>
      </c>
      <c r="M18" s="24">
        <v>118191.2</v>
      </c>
      <c r="N18" s="25">
        <f t="shared" ref="N18:N81" si="20">N17-Q17</f>
        <v>27966404.962808672</v>
      </c>
      <c r="O18" s="4">
        <v>5.0000000000000001E-3</v>
      </c>
      <c r="P18" s="15">
        <f t="shared" ref="P18:P81" si="21">C18*N18*O18/360</f>
        <v>12041.091025653732</v>
      </c>
      <c r="Q18" s="29">
        <f t="shared" si="16"/>
        <v>166514.58897434626</v>
      </c>
      <c r="R18" s="24">
        <v>178555.68</v>
      </c>
      <c r="S18" s="25">
        <f>S17-V17</f>
        <v>4358089.8510712506</v>
      </c>
      <c r="T18" s="4">
        <v>5.0000000000000001E-3</v>
      </c>
      <c r="U18" s="15">
        <f t="shared" si="13"/>
        <v>1850.6956901809422</v>
      </c>
      <c r="V18" s="25">
        <f>W18-U18</f>
        <v>25974.504309819058</v>
      </c>
      <c r="W18" s="24">
        <v>27825.200000000001</v>
      </c>
      <c r="X18" s="33">
        <f t="shared" si="10"/>
        <v>40947.969628605402</v>
      </c>
      <c r="Y18" s="33">
        <f t="shared" si="11"/>
        <v>566707.11037139455</v>
      </c>
      <c r="Z18" s="34">
        <f t="shared" si="12"/>
        <v>607655.08000000007</v>
      </c>
      <c r="AA18" s="22"/>
      <c r="AC18" s="40">
        <f t="shared" si="17"/>
        <v>95164661.579024851</v>
      </c>
    </row>
    <row r="19" spans="1:29" x14ac:dyDescent="0.25">
      <c r="A19" s="6"/>
      <c r="B19" s="2">
        <v>42490</v>
      </c>
      <c r="C19" s="3">
        <v>30</v>
      </c>
      <c r="D19" s="4">
        <v>5.0000000000000001E-3</v>
      </c>
      <c r="E19" s="15">
        <f t="shared" si="18"/>
        <v>44074048.565247722</v>
      </c>
      <c r="F19" s="15">
        <f t="shared" si="4"/>
        <v>18364.18690218655</v>
      </c>
      <c r="G19" s="15">
        <f t="shared" si="14"/>
        <v>264718.81309781346</v>
      </c>
      <c r="H19" s="16">
        <v>283083</v>
      </c>
      <c r="I19" s="25">
        <f t="shared" si="19"/>
        <v>18391900.182809975</v>
      </c>
      <c r="J19" s="4">
        <v>5.0000000000000001E-3</v>
      </c>
      <c r="K19" s="15">
        <f t="shared" si="6"/>
        <v>7663.2917428374894</v>
      </c>
      <c r="L19" s="29">
        <f t="shared" si="15"/>
        <v>110527.9082571625</v>
      </c>
      <c r="M19" s="24">
        <v>118191.2</v>
      </c>
      <c r="N19" s="25">
        <f t="shared" si="20"/>
        <v>27799890.373834327</v>
      </c>
      <c r="O19" s="4">
        <v>5.0000000000000001E-3</v>
      </c>
      <c r="P19" s="15">
        <f t="shared" si="21"/>
        <v>11583.287655764303</v>
      </c>
      <c r="Q19" s="29">
        <f t="shared" si="16"/>
        <v>166972.39234423568</v>
      </c>
      <c r="R19" s="24">
        <v>178555.68</v>
      </c>
      <c r="S19" s="25">
        <f t="shared" ref="S19:S82" si="22">S18-V18</f>
        <v>4332115.3467614315</v>
      </c>
      <c r="T19" s="4">
        <v>5.0000000000000001E-3</v>
      </c>
      <c r="U19" s="15">
        <f t="shared" si="13"/>
        <v>1780.32137538141</v>
      </c>
      <c r="V19" s="25">
        <f t="shared" ref="V19:V82" si="23">W19-U19</f>
        <v>26044.878624618592</v>
      </c>
      <c r="W19" s="24">
        <v>27825.200000000001</v>
      </c>
      <c r="X19" s="33">
        <f t="shared" si="10"/>
        <v>39391.087676169751</v>
      </c>
      <c r="Y19" s="33">
        <f t="shared" si="11"/>
        <v>568263.99232383026</v>
      </c>
      <c r="Z19" s="34">
        <f t="shared" si="12"/>
        <v>607655.07999999996</v>
      </c>
      <c r="AA19" s="22"/>
      <c r="AC19" s="40">
        <f t="shared" si="17"/>
        <v>94597954.468653455</v>
      </c>
    </row>
    <row r="20" spans="1:29" x14ac:dyDescent="0.25">
      <c r="A20" s="6"/>
      <c r="B20" s="2">
        <v>42521</v>
      </c>
      <c r="C20" s="3">
        <v>31</v>
      </c>
      <c r="D20" s="4">
        <v>5.0000000000000001E-3</v>
      </c>
      <c r="E20" s="15">
        <f t="shared" si="18"/>
        <v>43809329.75214991</v>
      </c>
      <c r="F20" s="15">
        <f t="shared" si="4"/>
        <v>18862.350309953432</v>
      </c>
      <c r="G20" s="15">
        <f t="shared" si="14"/>
        <v>264220.64969004656</v>
      </c>
      <c r="H20" s="16">
        <v>283083</v>
      </c>
      <c r="I20" s="25">
        <f t="shared" si="19"/>
        <v>18281372.274552811</v>
      </c>
      <c r="J20" s="4">
        <v>5.0000000000000001E-3</v>
      </c>
      <c r="K20" s="15">
        <f t="shared" si="6"/>
        <v>7871.1463959880157</v>
      </c>
      <c r="L20" s="29">
        <f t="shared" si="15"/>
        <v>110320.05360401198</v>
      </c>
      <c r="M20" s="24">
        <v>118191.2</v>
      </c>
      <c r="N20" s="25">
        <f t="shared" si="20"/>
        <v>27632917.98149009</v>
      </c>
      <c r="O20" s="4">
        <v>5.0000000000000001E-3</v>
      </c>
      <c r="P20" s="15">
        <f t="shared" si="21"/>
        <v>11897.506353141567</v>
      </c>
      <c r="Q20" s="29">
        <f t="shared" si="16"/>
        <v>166658.17364685843</v>
      </c>
      <c r="R20" s="24">
        <v>178555.68</v>
      </c>
      <c r="S20" s="25">
        <f t="shared" si="22"/>
        <v>4306070.4681368126</v>
      </c>
      <c r="T20" s="4">
        <v>5.0000000000000001E-3</v>
      </c>
      <c r="U20" s="15">
        <f t="shared" si="13"/>
        <v>1828.6052672909755</v>
      </c>
      <c r="V20" s="25">
        <f t="shared" si="23"/>
        <v>25996.594732709025</v>
      </c>
      <c r="W20" s="24">
        <v>27825.200000000001</v>
      </c>
      <c r="X20" s="33">
        <f t="shared" si="10"/>
        <v>40459.608326373986</v>
      </c>
      <c r="Y20" s="33">
        <f t="shared" si="11"/>
        <v>567195.47167362599</v>
      </c>
      <c r="Z20" s="34">
        <f t="shared" si="12"/>
        <v>607655.07999999984</v>
      </c>
      <c r="AA20" s="22"/>
      <c r="AC20" s="40">
        <f t="shared" si="17"/>
        <v>94029690.476329625</v>
      </c>
    </row>
    <row r="21" spans="1:29" x14ac:dyDescent="0.25">
      <c r="A21" s="6"/>
      <c r="B21" s="2">
        <v>42551</v>
      </c>
      <c r="C21" s="3">
        <v>30</v>
      </c>
      <c r="D21" s="4">
        <v>5.0000000000000001E-3</v>
      </c>
      <c r="E21" s="15">
        <f t="shared" si="18"/>
        <v>43545109.102459863</v>
      </c>
      <c r="F21" s="15">
        <f t="shared" si="4"/>
        <v>18143.795459358276</v>
      </c>
      <c r="G21" s="15">
        <f t="shared" si="14"/>
        <v>264939.20454064175</v>
      </c>
      <c r="H21" s="16">
        <v>283083</v>
      </c>
      <c r="I21" s="25">
        <f t="shared" si="19"/>
        <v>18171052.2209488</v>
      </c>
      <c r="J21" s="4">
        <v>5.0000000000000001E-3</v>
      </c>
      <c r="K21" s="15">
        <f t="shared" si="6"/>
        <v>7571.271758728667</v>
      </c>
      <c r="L21" s="29">
        <f t="shared" si="15"/>
        <v>110619.92824127134</v>
      </c>
      <c r="M21" s="24">
        <v>118191.2</v>
      </c>
      <c r="N21" s="25">
        <f t="shared" si="20"/>
        <v>27466259.807843231</v>
      </c>
      <c r="O21" s="4">
        <v>5.0000000000000001E-3</v>
      </c>
      <c r="P21" s="15">
        <f t="shared" si="21"/>
        <v>11444.27491993468</v>
      </c>
      <c r="Q21" s="29">
        <f t="shared" si="16"/>
        <v>167111.40508006531</v>
      </c>
      <c r="R21" s="24">
        <v>178555.68</v>
      </c>
      <c r="S21" s="25">
        <f t="shared" si="22"/>
        <v>4280073.8734041033</v>
      </c>
      <c r="T21" s="4">
        <v>5.0000000000000001E-3</v>
      </c>
      <c r="U21" s="15">
        <f t="shared" si="13"/>
        <v>1758.9344685222345</v>
      </c>
      <c r="V21" s="25">
        <f t="shared" si="23"/>
        <v>26066.265531477766</v>
      </c>
      <c r="W21" s="24">
        <v>27825.200000000001</v>
      </c>
      <c r="X21" s="33">
        <f t="shared" si="10"/>
        <v>38918.276606543855</v>
      </c>
      <c r="Y21" s="33">
        <f t="shared" si="11"/>
        <v>568736.80339345615</v>
      </c>
      <c r="Z21" s="34">
        <f t="shared" si="12"/>
        <v>607655.07999999996</v>
      </c>
      <c r="AA21" s="22"/>
      <c r="AC21" s="40">
        <f t="shared" si="17"/>
        <v>93462495.004656002</v>
      </c>
    </row>
    <row r="22" spans="1:29" x14ac:dyDescent="0.25">
      <c r="A22" s="6"/>
      <c r="B22" s="2">
        <v>42582</v>
      </c>
      <c r="C22" s="3">
        <v>31</v>
      </c>
      <c r="D22" s="4">
        <v>5.0000000000000001E-3</v>
      </c>
      <c r="E22" s="15">
        <f t="shared" si="18"/>
        <v>43280169.897919223</v>
      </c>
      <c r="F22" s="15">
        <f t="shared" si="4"/>
        <v>18634.517594937442</v>
      </c>
      <c r="G22" s="15">
        <f t="shared" si="14"/>
        <v>264448.48240506253</v>
      </c>
      <c r="H22" s="16">
        <v>283083</v>
      </c>
      <c r="I22" s="25">
        <f t="shared" si="19"/>
        <v>18060432.292707529</v>
      </c>
      <c r="J22" s="4">
        <v>5.0000000000000001E-3</v>
      </c>
      <c r="K22" s="15">
        <f t="shared" si="6"/>
        <v>7776.0194593601864</v>
      </c>
      <c r="L22" s="29">
        <f>M22-K22</f>
        <v>110415.18054063981</v>
      </c>
      <c r="M22" s="24">
        <v>118191.2</v>
      </c>
      <c r="N22" s="25">
        <f t="shared" si="20"/>
        <v>27299148.402763166</v>
      </c>
      <c r="O22" s="4">
        <v>5.0000000000000001E-3</v>
      </c>
      <c r="P22" s="15">
        <f t="shared" si="21"/>
        <v>11753.800006745254</v>
      </c>
      <c r="Q22" s="29">
        <f t="shared" si="16"/>
        <v>166801.87999325473</v>
      </c>
      <c r="R22" s="24">
        <v>178555.68</v>
      </c>
      <c r="S22" s="25">
        <f t="shared" si="22"/>
        <v>4254007.6078726258</v>
      </c>
      <c r="T22" s="4">
        <v>5.0000000000000001E-3</v>
      </c>
      <c r="U22" s="15">
        <f t="shared" si="13"/>
        <v>1806.496381425362</v>
      </c>
      <c r="V22" s="25">
        <f t="shared" si="23"/>
        <v>26018.70361857464</v>
      </c>
      <c r="W22" s="24">
        <v>27825.200000000001</v>
      </c>
      <c r="X22" s="33">
        <f t="shared" si="10"/>
        <v>39970.833442468247</v>
      </c>
      <c r="Y22" s="33">
        <f t="shared" si="11"/>
        <v>567684.24655753165</v>
      </c>
      <c r="Z22" s="34">
        <f t="shared" si="12"/>
        <v>607655.07999999996</v>
      </c>
      <c r="AA22" s="22"/>
      <c r="AC22" s="40">
        <f t="shared" si="17"/>
        <v>92893758.201262549</v>
      </c>
    </row>
    <row r="23" spans="1:29" x14ac:dyDescent="0.25">
      <c r="A23" s="6"/>
      <c r="B23" s="2">
        <v>42613</v>
      </c>
      <c r="C23" s="3">
        <v>31</v>
      </c>
      <c r="D23" s="4">
        <v>5.0000000000000001E-3</v>
      </c>
      <c r="E23" s="15">
        <f t="shared" si="18"/>
        <v>43015721.415514164</v>
      </c>
      <c r="F23" s="15">
        <f t="shared" si="4"/>
        <v>18520.657831679709</v>
      </c>
      <c r="G23" s="15">
        <f t="shared" si="14"/>
        <v>264562.34216832032</v>
      </c>
      <c r="H23" s="16">
        <v>283083</v>
      </c>
      <c r="I23" s="25">
        <f t="shared" si="19"/>
        <v>17950017.112166889</v>
      </c>
      <c r="J23" s="4">
        <v>5.0000000000000001E-3</v>
      </c>
      <c r="K23" s="15">
        <f t="shared" si="6"/>
        <v>7728.4795899607434</v>
      </c>
      <c r="L23" s="29">
        <f t="shared" si="15"/>
        <v>110462.72041003926</v>
      </c>
      <c r="M23" s="24">
        <v>118191.2</v>
      </c>
      <c r="N23" s="25">
        <f t="shared" si="20"/>
        <v>27132346.522769909</v>
      </c>
      <c r="O23" s="4">
        <v>5.0000000000000001E-3</v>
      </c>
      <c r="P23" s="15">
        <f t="shared" si="21"/>
        <v>11681.982530637044</v>
      </c>
      <c r="Q23" s="29">
        <f t="shared" si="16"/>
        <v>166873.69746936296</v>
      </c>
      <c r="R23" s="24">
        <v>178555.68</v>
      </c>
      <c r="S23" s="25">
        <f t="shared" si="22"/>
        <v>4227988.9042540509</v>
      </c>
      <c r="T23" s="4">
        <v>5.0000000000000001E-3</v>
      </c>
      <c r="U23" s="15">
        <f t="shared" si="13"/>
        <v>1795.4473429024054</v>
      </c>
      <c r="V23" s="25">
        <f t="shared" si="23"/>
        <v>26029.752657097597</v>
      </c>
      <c r="W23" s="24">
        <v>27825.200000000001</v>
      </c>
      <c r="X23" s="33">
        <f t="shared" si="10"/>
        <v>39726.567295179906</v>
      </c>
      <c r="Y23" s="33">
        <f t="shared" si="11"/>
        <v>567928.51270482014</v>
      </c>
      <c r="Z23" s="34">
        <f t="shared" si="12"/>
        <v>607655.08000000007</v>
      </c>
      <c r="AA23" s="22"/>
      <c r="AC23" s="40">
        <f t="shared" si="17"/>
        <v>92326073.954705015</v>
      </c>
    </row>
    <row r="24" spans="1:29" x14ac:dyDescent="0.25">
      <c r="A24" s="6"/>
      <c r="B24" s="2">
        <v>42643</v>
      </c>
      <c r="C24" s="3">
        <v>30</v>
      </c>
      <c r="D24" s="4">
        <v>5.0000000000000001E-3</v>
      </c>
      <c r="E24" s="15">
        <f t="shared" si="18"/>
        <v>42751159.07334584</v>
      </c>
      <c r="F24" s="15">
        <f t="shared" si="4"/>
        <v>17812.982947227432</v>
      </c>
      <c r="G24" s="15">
        <f t="shared" si="14"/>
        <v>265270.01705277257</v>
      </c>
      <c r="H24" s="16">
        <v>283083</v>
      </c>
      <c r="I24" s="25">
        <f t="shared" si="19"/>
        <v>17839554.391756851</v>
      </c>
      <c r="J24" s="4">
        <v>5.0000000000000001E-3</v>
      </c>
      <c r="K24" s="15">
        <f t="shared" si="6"/>
        <v>7433.1476632320209</v>
      </c>
      <c r="L24" s="29">
        <f t="shared" si="15"/>
        <v>110758.05233676797</v>
      </c>
      <c r="M24" s="24">
        <v>118191.2</v>
      </c>
      <c r="N24" s="25">
        <f t="shared" si="20"/>
        <v>26965472.825300548</v>
      </c>
      <c r="O24" s="4">
        <v>5.0000000000000001E-3</v>
      </c>
      <c r="P24" s="15">
        <f t="shared" si="21"/>
        <v>11235.613677208561</v>
      </c>
      <c r="Q24" s="29">
        <f t="shared" si="16"/>
        <v>167320.06632279142</v>
      </c>
      <c r="R24" s="24">
        <v>178555.68</v>
      </c>
      <c r="S24" s="25">
        <f t="shared" si="22"/>
        <v>4201959.1515969532</v>
      </c>
      <c r="T24" s="4">
        <v>5.0000000000000001E-3</v>
      </c>
      <c r="U24" s="15">
        <f t="shared" si="13"/>
        <v>1726.8325280535428</v>
      </c>
      <c r="V24" s="25">
        <f t="shared" si="23"/>
        <v>26098.367471946458</v>
      </c>
      <c r="W24" s="24">
        <v>27825.200000000001</v>
      </c>
      <c r="X24" s="33">
        <f t="shared" si="10"/>
        <v>38208.576815721557</v>
      </c>
      <c r="Y24" s="33">
        <f t="shared" si="11"/>
        <v>569446.50318427838</v>
      </c>
      <c r="Z24" s="34">
        <f t="shared" si="12"/>
        <v>607655.07999999984</v>
      </c>
      <c r="AA24" s="22"/>
      <c r="AC24" s="40">
        <f t="shared" si="17"/>
        <v>91758145.44200018</v>
      </c>
    </row>
    <row r="25" spans="1:29" x14ac:dyDescent="0.25">
      <c r="A25" s="6"/>
      <c r="B25" s="2">
        <v>42674</v>
      </c>
      <c r="C25" s="3">
        <v>31</v>
      </c>
      <c r="D25" s="4">
        <v>5.0000000000000001E-3</v>
      </c>
      <c r="E25" s="15">
        <f t="shared" si="18"/>
        <v>42485889.05629307</v>
      </c>
      <c r="F25" s="15">
        <f t="shared" si="4"/>
        <v>18292.53556590396</v>
      </c>
      <c r="G25" s="15">
        <f t="shared" si="14"/>
        <v>264790.46443409607</v>
      </c>
      <c r="H25" s="16">
        <v>283083</v>
      </c>
      <c r="I25" s="25">
        <f t="shared" si="19"/>
        <v>17728796.339420084</v>
      </c>
      <c r="J25" s="4">
        <v>5.0000000000000001E-3</v>
      </c>
      <c r="K25" s="15">
        <f t="shared" si="6"/>
        <v>7633.2317572503143</v>
      </c>
      <c r="L25" s="29">
        <f t="shared" si="15"/>
        <v>110557.96824274969</v>
      </c>
      <c r="M25" s="24">
        <v>118191.2</v>
      </c>
      <c r="N25" s="25">
        <f t="shared" si="20"/>
        <v>26798152.758977756</v>
      </c>
      <c r="O25" s="4">
        <v>5.0000000000000001E-3</v>
      </c>
      <c r="P25" s="15">
        <f t="shared" si="21"/>
        <v>11538.093549004312</v>
      </c>
      <c r="Q25" s="29">
        <f t="shared" si="16"/>
        <v>167017.58645099567</v>
      </c>
      <c r="R25" s="24">
        <v>178555.68</v>
      </c>
      <c r="S25" s="25">
        <f t="shared" si="22"/>
        <v>4175860.7841250068</v>
      </c>
      <c r="T25" s="4">
        <v>5.0000000000000001E-3</v>
      </c>
      <c r="U25" s="15">
        <f t="shared" si="13"/>
        <v>1773.3107439434962</v>
      </c>
      <c r="V25" s="25">
        <f t="shared" si="23"/>
        <v>26051.889256056504</v>
      </c>
      <c r="W25" s="24">
        <v>27825.200000000001</v>
      </c>
      <c r="X25" s="33">
        <f t="shared" si="10"/>
        <v>39237.171616102081</v>
      </c>
      <c r="Y25" s="33">
        <f t="shared" si="11"/>
        <v>568417.90838389797</v>
      </c>
      <c r="Z25" s="34">
        <f t="shared" si="12"/>
        <v>607655.07999999996</v>
      </c>
      <c r="AA25" s="22"/>
      <c r="AC25" s="40">
        <f t="shared" si="17"/>
        <v>91188698.938815907</v>
      </c>
    </row>
    <row r="26" spans="1:29" x14ac:dyDescent="0.25">
      <c r="A26" s="6"/>
      <c r="B26" s="2">
        <v>42704</v>
      </c>
      <c r="C26" s="3">
        <v>30</v>
      </c>
      <c r="D26" s="4">
        <v>5.0000000000000001E-3</v>
      </c>
      <c r="E26" s="15">
        <f t="shared" si="18"/>
        <v>42221098.591858976</v>
      </c>
      <c r="F26" s="15">
        <f t="shared" si="4"/>
        <v>17592.124413274574</v>
      </c>
      <c r="G26" s="15">
        <f t="shared" si="14"/>
        <v>265490.87558672542</v>
      </c>
      <c r="H26" s="16">
        <v>283083</v>
      </c>
      <c r="I26" s="25">
        <f t="shared" si="19"/>
        <v>17618238.371177334</v>
      </c>
      <c r="J26" s="4">
        <v>5.0000000000000001E-3</v>
      </c>
      <c r="K26" s="15">
        <f t="shared" si="6"/>
        <v>7340.9326546572229</v>
      </c>
      <c r="L26" s="29">
        <f t="shared" si="15"/>
        <v>110850.26734534277</v>
      </c>
      <c r="M26" s="24">
        <v>118191.2</v>
      </c>
      <c r="N26" s="25">
        <f t="shared" si="20"/>
        <v>26631135.172526762</v>
      </c>
      <c r="O26" s="4">
        <v>5.0000000000000001E-3</v>
      </c>
      <c r="P26" s="15">
        <f t="shared" si="21"/>
        <v>11096.306321886152</v>
      </c>
      <c r="Q26" s="29">
        <f t="shared" si="16"/>
        <v>167459.37367811383</v>
      </c>
      <c r="R26" s="24">
        <v>178555.68</v>
      </c>
      <c r="S26" s="25">
        <f t="shared" si="22"/>
        <v>4149808.8948689504</v>
      </c>
      <c r="T26" s="4">
        <v>5.0000000000000001E-3</v>
      </c>
      <c r="U26" s="15">
        <f t="shared" si="13"/>
        <v>1705.4009156995685</v>
      </c>
      <c r="V26" s="25">
        <f t="shared" si="23"/>
        <v>26119.799084300434</v>
      </c>
      <c r="W26" s="24">
        <v>27825.200000000001</v>
      </c>
      <c r="X26" s="33">
        <f t="shared" si="10"/>
        <v>37734.764305517514</v>
      </c>
      <c r="Y26" s="33">
        <f t="shared" si="11"/>
        <v>569920.31569448241</v>
      </c>
      <c r="Z26" s="34">
        <f t="shared" si="12"/>
        <v>607655.07999999996</v>
      </c>
      <c r="AA26" s="22"/>
      <c r="AC26" s="40">
        <f t="shared" si="17"/>
        <v>90620281.030432031</v>
      </c>
    </row>
    <row r="27" spans="1:29" x14ac:dyDescent="0.25">
      <c r="A27" s="6"/>
      <c r="B27" s="2">
        <v>42735</v>
      </c>
      <c r="C27" s="3">
        <v>31</v>
      </c>
      <c r="D27" s="4">
        <v>5.0000000000000001E-3</v>
      </c>
      <c r="E27" s="15">
        <f t="shared" si="18"/>
        <v>41955607.71627225</v>
      </c>
      <c r="F27" s="15">
        <f t="shared" si="4"/>
        <v>18064.21998895055</v>
      </c>
      <c r="G27" s="15">
        <f t="shared" si="14"/>
        <v>265018.78001104947</v>
      </c>
      <c r="H27" s="16">
        <v>283083</v>
      </c>
      <c r="I27" s="25">
        <f t="shared" si="19"/>
        <v>17507388.103831992</v>
      </c>
      <c r="J27" s="4">
        <v>5.0000000000000001E-3</v>
      </c>
      <c r="K27" s="15">
        <f t="shared" si="6"/>
        <v>7537.9032113721078</v>
      </c>
      <c r="L27" s="29">
        <f t="shared" si="15"/>
        <v>110653.29678862789</v>
      </c>
      <c r="M27" s="24">
        <v>118191.2</v>
      </c>
      <c r="N27" s="25">
        <f t="shared" si="20"/>
        <v>26463675.798848648</v>
      </c>
      <c r="O27" s="4">
        <v>5.0000000000000001E-3</v>
      </c>
      <c r="P27" s="15">
        <f t="shared" si="21"/>
        <v>11394.08263561539</v>
      </c>
      <c r="Q27" s="29">
        <f t="shared" si="16"/>
        <v>167161.59736438459</v>
      </c>
      <c r="R27" s="24">
        <v>178555.68</v>
      </c>
      <c r="S27" s="25">
        <f t="shared" si="22"/>
        <v>4123689.0957846497</v>
      </c>
      <c r="T27" s="4">
        <v>5.0000000000000001E-3</v>
      </c>
      <c r="U27" s="15">
        <f t="shared" si="13"/>
        <v>1751.155643415399</v>
      </c>
      <c r="V27" s="25">
        <f t="shared" si="23"/>
        <v>26074.0443565846</v>
      </c>
      <c r="W27" s="24">
        <v>27825.200000000001</v>
      </c>
      <c r="X27" s="33">
        <f t="shared" si="10"/>
        <v>38747.361479353443</v>
      </c>
      <c r="Y27" s="33">
        <f t="shared" si="11"/>
        <v>568907.71852064645</v>
      </c>
      <c r="Z27" s="34">
        <f t="shared" si="12"/>
        <v>607655.07999999984</v>
      </c>
      <c r="AA27" s="22"/>
      <c r="AC27" s="40">
        <f t="shared" si="17"/>
        <v>90050360.714737535</v>
      </c>
    </row>
    <row r="28" spans="1:29" x14ac:dyDescent="0.25">
      <c r="A28" s="6"/>
      <c r="B28" s="2">
        <v>42766</v>
      </c>
      <c r="C28" s="3">
        <v>31</v>
      </c>
      <c r="D28" s="4">
        <v>5.0000000000000001E-3</v>
      </c>
      <c r="E28" s="15">
        <f t="shared" si="18"/>
        <v>41690588.936261199</v>
      </c>
      <c r="F28" s="15">
        <f t="shared" si="4"/>
        <v>17950.114680890241</v>
      </c>
      <c r="G28" s="15">
        <f t="shared" si="14"/>
        <v>265132.88531910977</v>
      </c>
      <c r="H28" s="16">
        <v>283083</v>
      </c>
      <c r="I28" s="25">
        <f t="shared" si="19"/>
        <v>17396734.807043362</v>
      </c>
      <c r="J28" s="4">
        <v>5.0000000000000001E-3</v>
      </c>
      <c r="K28" s="15">
        <f t="shared" si="6"/>
        <v>7490.260819699226</v>
      </c>
      <c r="L28" s="29">
        <f t="shared" si="15"/>
        <v>110700.93918030077</v>
      </c>
      <c r="M28" s="24">
        <v>118191.2</v>
      </c>
      <c r="N28" s="25">
        <f t="shared" si="20"/>
        <v>26296514.201484263</v>
      </c>
      <c r="O28" s="4">
        <v>5.0000000000000001E-3</v>
      </c>
      <c r="P28" s="15">
        <f t="shared" si="21"/>
        <v>11322.110281194615</v>
      </c>
      <c r="Q28" s="29">
        <f t="shared" si="16"/>
        <v>167233.56971880537</v>
      </c>
      <c r="R28" s="24">
        <v>178555.68</v>
      </c>
      <c r="S28" s="25">
        <f t="shared" si="22"/>
        <v>4097615.0514280652</v>
      </c>
      <c r="T28" s="4">
        <v>5.0000000000000001E-3</v>
      </c>
      <c r="U28" s="15">
        <f t="shared" si="13"/>
        <v>1740.0831040310961</v>
      </c>
      <c r="V28" s="25">
        <f t="shared" si="23"/>
        <v>26085.116895968906</v>
      </c>
      <c r="W28" s="24">
        <v>27825.200000000001</v>
      </c>
      <c r="X28" s="33">
        <f t="shared" si="10"/>
        <v>38502.568885815177</v>
      </c>
      <c r="Y28" s="33">
        <f t="shared" si="11"/>
        <v>569152.51111418486</v>
      </c>
      <c r="Z28" s="34">
        <f t="shared" si="12"/>
        <v>607655.07999999984</v>
      </c>
      <c r="AA28" s="22"/>
      <c r="AC28" s="40">
        <f t="shared" si="17"/>
        <v>89481452.996216893</v>
      </c>
    </row>
    <row r="29" spans="1:29" x14ac:dyDescent="0.25">
      <c r="A29" s="6"/>
      <c r="B29" s="2">
        <v>42794</v>
      </c>
      <c r="C29" s="3">
        <v>28</v>
      </c>
      <c r="D29" s="4">
        <v>5.0000000000000001E-3</v>
      </c>
      <c r="E29" s="15">
        <f t="shared" si="18"/>
        <v>41425456.050942093</v>
      </c>
      <c r="F29" s="15">
        <f t="shared" si="4"/>
        <v>16109.899575366373</v>
      </c>
      <c r="G29" s="15">
        <f t="shared" si="14"/>
        <v>266973.10042463365</v>
      </c>
      <c r="H29" s="16">
        <v>283083</v>
      </c>
      <c r="I29" s="25">
        <f t="shared" si="19"/>
        <v>17286033.867863063</v>
      </c>
      <c r="J29" s="4">
        <v>5.0000000000000001E-3</v>
      </c>
      <c r="K29" s="15">
        <f t="shared" si="6"/>
        <v>6722.3465041689687</v>
      </c>
      <c r="L29" s="29">
        <f t="shared" si="15"/>
        <v>111468.85349583103</v>
      </c>
      <c r="M29" s="24">
        <v>118191.2</v>
      </c>
      <c r="N29" s="25">
        <f t="shared" si="20"/>
        <v>26129280.631765459</v>
      </c>
      <c r="O29" s="4">
        <v>5.0000000000000001E-3</v>
      </c>
      <c r="P29" s="15">
        <f t="shared" si="21"/>
        <v>10161.386912353235</v>
      </c>
      <c r="Q29" s="29">
        <f t="shared" si="16"/>
        <v>168394.29308764677</v>
      </c>
      <c r="R29" s="24">
        <v>178555.68</v>
      </c>
      <c r="S29" s="25">
        <f t="shared" si="22"/>
        <v>4071529.9345320961</v>
      </c>
      <c r="T29" s="4">
        <v>5.0000000000000001E-3</v>
      </c>
      <c r="U29" s="15">
        <f t="shared" si="13"/>
        <v>1561.6827146150506</v>
      </c>
      <c r="V29" s="25">
        <f t="shared" si="23"/>
        <v>26263.517285384951</v>
      </c>
      <c r="W29" s="24">
        <v>27825.200000000001</v>
      </c>
      <c r="X29" s="33">
        <f t="shared" si="10"/>
        <v>34555.315706503628</v>
      </c>
      <c r="Y29" s="33">
        <f t="shared" si="11"/>
        <v>573099.76429349638</v>
      </c>
      <c r="Z29" s="34">
        <f t="shared" si="12"/>
        <v>607655.07999999996</v>
      </c>
      <c r="AA29" s="22"/>
      <c r="AC29" s="40">
        <f t="shared" si="17"/>
        <v>88912300.485102698</v>
      </c>
    </row>
    <row r="30" spans="1:29" x14ac:dyDescent="0.25">
      <c r="A30" s="6"/>
      <c r="B30" s="2">
        <v>42825</v>
      </c>
      <c r="C30" s="3">
        <v>31</v>
      </c>
      <c r="D30" s="4">
        <v>5.0000000000000001E-3</v>
      </c>
      <c r="E30" s="15">
        <f t="shared" si="18"/>
        <v>41158482.950517461</v>
      </c>
      <c r="F30" s="15">
        <f t="shared" si="4"/>
        <v>17721.013492583908</v>
      </c>
      <c r="G30" s="15">
        <f t="shared" si="14"/>
        <v>265361.98650741612</v>
      </c>
      <c r="H30" s="16">
        <v>283083</v>
      </c>
      <c r="I30" s="25">
        <f t="shared" si="19"/>
        <v>17174565.01436723</v>
      </c>
      <c r="J30" s="4">
        <v>5.0000000000000001E-3</v>
      </c>
      <c r="K30" s="15">
        <f t="shared" si="6"/>
        <v>7394.6043811858917</v>
      </c>
      <c r="L30" s="29">
        <f t="shared" si="15"/>
        <v>110796.5956188141</v>
      </c>
      <c r="M30" s="24">
        <v>118191.2</v>
      </c>
      <c r="N30" s="25">
        <f t="shared" si="20"/>
        <v>25960886.338677812</v>
      </c>
      <c r="O30" s="4">
        <v>5.0000000000000001E-3</v>
      </c>
      <c r="P30" s="15">
        <f t="shared" si="21"/>
        <v>11177.603840264059</v>
      </c>
      <c r="Q30" s="29">
        <f t="shared" si="16"/>
        <v>167378.07615973594</v>
      </c>
      <c r="R30" s="24">
        <v>178555.68</v>
      </c>
      <c r="S30" s="25">
        <f t="shared" si="22"/>
        <v>4045266.417246711</v>
      </c>
      <c r="T30" s="4">
        <v>5.0000000000000001E-3</v>
      </c>
      <c r="U30" s="15">
        <f t="shared" si="13"/>
        <v>1717.8528621184664</v>
      </c>
      <c r="V30" s="25">
        <f t="shared" si="23"/>
        <v>26107.347137881534</v>
      </c>
      <c r="W30" s="24">
        <v>27825.200000000001</v>
      </c>
      <c r="X30" s="33">
        <f t="shared" si="10"/>
        <v>38011.074576152329</v>
      </c>
      <c r="Y30" s="33">
        <f t="shared" si="11"/>
        <v>569644.0054238477</v>
      </c>
      <c r="Z30" s="34">
        <f t="shared" si="12"/>
        <v>607655.08000000007</v>
      </c>
      <c r="AA30" s="22"/>
      <c r="AC30" s="40">
        <f t="shared" si="17"/>
        <v>88339200.720809221</v>
      </c>
    </row>
    <row r="31" spans="1:29" x14ac:dyDescent="0.25">
      <c r="A31" s="6"/>
      <c r="B31" s="2">
        <v>42855</v>
      </c>
      <c r="C31" s="3">
        <v>30</v>
      </c>
      <c r="D31" s="4">
        <v>5.0000000000000001E-3</v>
      </c>
      <c r="E31" s="15">
        <f t="shared" si="18"/>
        <v>40893120.964010045</v>
      </c>
      <c r="F31" s="15">
        <f t="shared" si="4"/>
        <v>17038.800401670851</v>
      </c>
      <c r="G31" s="15">
        <f t="shared" si="14"/>
        <v>266044.19959832914</v>
      </c>
      <c r="H31" s="16">
        <v>283083</v>
      </c>
      <c r="I31" s="25">
        <f t="shared" si="19"/>
        <v>17063768.418748416</v>
      </c>
      <c r="J31" s="4">
        <v>5.0000000000000001E-3</v>
      </c>
      <c r="K31" s="15">
        <f t="shared" si="6"/>
        <v>7109.9035078118404</v>
      </c>
      <c r="L31" s="29">
        <f t="shared" si="15"/>
        <v>111081.29649218815</v>
      </c>
      <c r="M31" s="24">
        <v>118191.2</v>
      </c>
      <c r="N31" s="25">
        <f t="shared" si="20"/>
        <v>25793508.262518078</v>
      </c>
      <c r="O31" s="4">
        <v>5.0000000000000001E-3</v>
      </c>
      <c r="P31" s="15">
        <f t="shared" si="21"/>
        <v>10747.295109382532</v>
      </c>
      <c r="Q31" s="29">
        <f t="shared" si="16"/>
        <v>167808.38489061745</v>
      </c>
      <c r="R31" s="24">
        <v>178555.68</v>
      </c>
      <c r="S31" s="25">
        <f t="shared" si="22"/>
        <v>4019159.0701088295</v>
      </c>
      <c r="T31" s="4">
        <v>5.0000000000000001E-3</v>
      </c>
      <c r="U31" s="15">
        <f t="shared" si="13"/>
        <v>1651.7092068940394</v>
      </c>
      <c r="V31" s="25">
        <f t="shared" si="23"/>
        <v>26173.490793105961</v>
      </c>
      <c r="W31" s="24">
        <v>27825.200000000001</v>
      </c>
      <c r="X31" s="33">
        <f t="shared" si="10"/>
        <v>36547.708225759263</v>
      </c>
      <c r="Y31" s="33">
        <f t="shared" si="11"/>
        <v>571107.37177424063</v>
      </c>
      <c r="Z31" s="34">
        <f t="shared" si="12"/>
        <v>607655.07999999984</v>
      </c>
      <c r="AA31" s="22"/>
      <c r="AC31" s="40">
        <f t="shared" si="17"/>
        <v>87769556.715385377</v>
      </c>
    </row>
    <row r="32" spans="1:29" x14ac:dyDescent="0.25">
      <c r="A32" s="6"/>
      <c r="B32" s="2">
        <v>42886</v>
      </c>
      <c r="C32" s="3">
        <v>31</v>
      </c>
      <c r="D32" s="4">
        <v>5.0000000000000001E-3</v>
      </c>
      <c r="E32" s="15">
        <f t="shared" si="18"/>
        <v>40627076.764411718</v>
      </c>
      <c r="F32" s="15">
        <f t="shared" si="4"/>
        <v>17492.213606899491</v>
      </c>
      <c r="G32" s="15">
        <f t="shared" si="14"/>
        <v>265590.78639310051</v>
      </c>
      <c r="H32" s="16">
        <v>283083</v>
      </c>
      <c r="I32" s="25">
        <f t="shared" si="19"/>
        <v>16952687.122256227</v>
      </c>
      <c r="J32" s="4">
        <v>5.0000000000000001E-3</v>
      </c>
      <c r="K32" s="15">
        <f t="shared" si="6"/>
        <v>7299.0736220825429</v>
      </c>
      <c r="L32" s="29">
        <f t="shared" si="15"/>
        <v>110892.12637791745</v>
      </c>
      <c r="M32" s="24">
        <v>118191.2</v>
      </c>
      <c r="N32" s="25">
        <f t="shared" si="20"/>
        <v>25625699.877627462</v>
      </c>
      <c r="O32" s="4">
        <v>5.0000000000000001E-3</v>
      </c>
      <c r="P32" s="15">
        <f t="shared" si="21"/>
        <v>11033.287447311825</v>
      </c>
      <c r="Q32" s="29">
        <f t="shared" si="16"/>
        <v>167522.39255268816</v>
      </c>
      <c r="R32" s="24">
        <v>178555.68</v>
      </c>
      <c r="S32" s="25">
        <f t="shared" si="22"/>
        <v>3992985.5793157234</v>
      </c>
      <c r="T32" s="4">
        <v>5.0000000000000001E-3</v>
      </c>
      <c r="U32" s="15">
        <f t="shared" si="13"/>
        <v>1695.6514103943484</v>
      </c>
      <c r="V32" s="25">
        <f t="shared" si="23"/>
        <v>26129.548589605653</v>
      </c>
      <c r="W32" s="24">
        <v>27825.200000000001</v>
      </c>
      <c r="X32" s="33">
        <f t="shared" si="10"/>
        <v>37520.226086688206</v>
      </c>
      <c r="Y32" s="33">
        <f t="shared" si="11"/>
        <v>570134.85391331173</v>
      </c>
      <c r="Z32" s="34">
        <f t="shared" si="12"/>
        <v>607655.07999999984</v>
      </c>
      <c r="AA32" s="22"/>
      <c r="AC32" s="40">
        <f t="shared" si="17"/>
        <v>87198449.343611121</v>
      </c>
    </row>
    <row r="33" spans="1:29" x14ac:dyDescent="0.25">
      <c r="A33" s="6"/>
      <c r="B33" s="2">
        <v>42916</v>
      </c>
      <c r="C33" s="3">
        <v>30</v>
      </c>
      <c r="D33" s="4">
        <v>5.0000000000000001E-3</v>
      </c>
      <c r="E33" s="15">
        <f t="shared" si="18"/>
        <v>40361485.978018619</v>
      </c>
      <c r="F33" s="15">
        <f t="shared" si="4"/>
        <v>16817.285824174425</v>
      </c>
      <c r="G33" s="15">
        <f t="shared" si="14"/>
        <v>266265.71417582559</v>
      </c>
      <c r="H33" s="16">
        <v>283083</v>
      </c>
      <c r="I33" s="25">
        <f t="shared" si="19"/>
        <v>16841794.995878309</v>
      </c>
      <c r="J33" s="4">
        <v>5.0000000000000001E-3</v>
      </c>
      <c r="K33" s="15">
        <f t="shared" si="6"/>
        <v>7017.4145816159626</v>
      </c>
      <c r="L33" s="29">
        <f t="shared" si="15"/>
        <v>111173.78541838404</v>
      </c>
      <c r="M33" s="24">
        <v>118191.2</v>
      </c>
      <c r="N33" s="25">
        <f t="shared" si="20"/>
        <v>25458177.485074773</v>
      </c>
      <c r="O33" s="4">
        <v>5.0000000000000001E-3</v>
      </c>
      <c r="P33" s="15">
        <f t="shared" si="21"/>
        <v>10607.57395211449</v>
      </c>
      <c r="Q33" s="29">
        <f t="shared" si="16"/>
        <v>167948.10604788549</v>
      </c>
      <c r="R33" s="24">
        <v>178555.68</v>
      </c>
      <c r="S33" s="25">
        <f t="shared" si="22"/>
        <v>3966856.0307261175</v>
      </c>
      <c r="T33" s="4">
        <v>5.0000000000000001E-3</v>
      </c>
      <c r="U33" s="15">
        <f t="shared" si="13"/>
        <v>1630.2148071477195</v>
      </c>
      <c r="V33" s="25">
        <f t="shared" si="23"/>
        <v>26194.98519285228</v>
      </c>
      <c r="W33" s="24">
        <v>27825.200000000001</v>
      </c>
      <c r="X33" s="33">
        <f t="shared" si="10"/>
        <v>36072.489165052597</v>
      </c>
      <c r="Y33" s="33">
        <f t="shared" si="11"/>
        <v>571582.59083494742</v>
      </c>
      <c r="Z33" s="34">
        <f t="shared" si="12"/>
        <v>607655.07999999996</v>
      </c>
      <c r="AA33" s="22"/>
      <c r="AC33" s="40">
        <f t="shared" si="17"/>
        <v>86628314.489697829</v>
      </c>
    </row>
    <row r="34" spans="1:29" x14ac:dyDescent="0.25">
      <c r="A34" s="6"/>
      <c r="B34" s="2">
        <v>42947</v>
      </c>
      <c r="C34" s="3">
        <v>31</v>
      </c>
      <c r="D34" s="4">
        <v>5.0000000000000001E-3</v>
      </c>
      <c r="E34" s="15">
        <f t="shared" si="18"/>
        <v>40095220.263842791</v>
      </c>
      <c r="F34" s="15">
        <f t="shared" si="4"/>
        <v>17263.219835821204</v>
      </c>
      <c r="G34" s="15">
        <f t="shared" si="14"/>
        <v>265819.78016417881</v>
      </c>
      <c r="H34" s="16">
        <v>283083</v>
      </c>
      <c r="I34" s="25">
        <f t="shared" si="19"/>
        <v>16730621.210459925</v>
      </c>
      <c r="J34" s="4">
        <v>5.0000000000000001E-3</v>
      </c>
      <c r="K34" s="15">
        <f t="shared" si="6"/>
        <v>7203.4619100591353</v>
      </c>
      <c r="L34" s="29">
        <f t="shared" si="15"/>
        <v>110987.73808994086</v>
      </c>
      <c r="M34" s="24">
        <v>118191.2</v>
      </c>
      <c r="N34" s="25">
        <f t="shared" si="20"/>
        <v>25290229.37902689</v>
      </c>
      <c r="O34" s="4">
        <v>5.0000000000000001E-3</v>
      </c>
      <c r="P34" s="15">
        <f t="shared" si="21"/>
        <v>10888.848760414356</v>
      </c>
      <c r="Q34" s="29">
        <f t="shared" si="16"/>
        <v>167666.83123958565</v>
      </c>
      <c r="R34" s="24">
        <v>178555.68</v>
      </c>
      <c r="S34" s="25">
        <f t="shared" si="22"/>
        <v>3940661.0455332655</v>
      </c>
      <c r="T34" s="4">
        <v>5.0000000000000001E-3</v>
      </c>
      <c r="U34" s="15">
        <f t="shared" si="13"/>
        <v>1673.4314028976885</v>
      </c>
      <c r="V34" s="25">
        <f t="shared" si="23"/>
        <v>26151.768597102313</v>
      </c>
      <c r="W34" s="24">
        <v>27825.200000000001</v>
      </c>
      <c r="X34" s="33">
        <f t="shared" si="10"/>
        <v>37028.961909192389</v>
      </c>
      <c r="Y34" s="33">
        <f t="shared" si="11"/>
        <v>570626.11809080758</v>
      </c>
      <c r="Z34" s="34">
        <f t="shared" si="12"/>
        <v>607655.07999999996</v>
      </c>
      <c r="AA34" s="22"/>
      <c r="AC34" s="40">
        <f t="shared" si="17"/>
        <v>86056731.898862869</v>
      </c>
    </row>
    <row r="35" spans="1:29" x14ac:dyDescent="0.25">
      <c r="A35" s="6"/>
      <c r="B35" s="2">
        <v>42978</v>
      </c>
      <c r="C35" s="3">
        <v>31</v>
      </c>
      <c r="D35" s="4">
        <v>5.0000000000000001E-3</v>
      </c>
      <c r="E35" s="15">
        <f t="shared" si="18"/>
        <v>39829400.483678609</v>
      </c>
      <c r="F35" s="15">
        <f t="shared" si="4"/>
        <v>17148.769652694958</v>
      </c>
      <c r="G35" s="15">
        <f t="shared" si="14"/>
        <v>265934.23034730507</v>
      </c>
      <c r="H35" s="16">
        <v>283083</v>
      </c>
      <c r="I35" s="25">
        <f t="shared" si="19"/>
        <v>16619633.472369984</v>
      </c>
      <c r="J35" s="4">
        <v>5.0000000000000001E-3</v>
      </c>
      <c r="K35" s="15">
        <f t="shared" si="6"/>
        <v>7155.6755228259653</v>
      </c>
      <c r="L35" s="29">
        <f t="shared" si="15"/>
        <v>111035.52447717403</v>
      </c>
      <c r="M35" s="24">
        <v>118191.2</v>
      </c>
      <c r="N35" s="25">
        <f t="shared" si="20"/>
        <v>25122562.547787305</v>
      </c>
      <c r="O35" s="4">
        <v>5.0000000000000001E-3</v>
      </c>
      <c r="P35" s="15">
        <f t="shared" si="21"/>
        <v>10816.658874741757</v>
      </c>
      <c r="Q35" s="29">
        <f t="shared" si="16"/>
        <v>167739.02112525824</v>
      </c>
      <c r="R35" s="24">
        <v>178555.68</v>
      </c>
      <c r="S35" s="25">
        <f t="shared" si="22"/>
        <v>3914509.2769361632</v>
      </c>
      <c r="T35" s="4">
        <v>5.0000000000000001E-3</v>
      </c>
      <c r="U35" s="15">
        <f t="shared" si="13"/>
        <v>1662.3258573290557</v>
      </c>
      <c r="V35" s="25">
        <f t="shared" si="23"/>
        <v>26162.874142670946</v>
      </c>
      <c r="W35" s="24">
        <v>27825.200000000001</v>
      </c>
      <c r="X35" s="33">
        <f t="shared" si="10"/>
        <v>36783.429907591737</v>
      </c>
      <c r="Y35" s="33">
        <f t="shared" si="11"/>
        <v>570871.65009240829</v>
      </c>
      <c r="Z35" s="34">
        <f t="shared" si="12"/>
        <v>607655.08000000007</v>
      </c>
      <c r="AA35" s="22"/>
      <c r="AC35" s="40">
        <f t="shared" si="17"/>
        <v>85486105.78077206</v>
      </c>
    </row>
    <row r="36" spans="1:29" x14ac:dyDescent="0.25">
      <c r="A36" s="6"/>
      <c r="B36" s="2">
        <v>43008</v>
      </c>
      <c r="C36" s="3">
        <v>30</v>
      </c>
      <c r="D36" s="4">
        <v>5.0000000000000001E-3</v>
      </c>
      <c r="E36" s="15">
        <f t="shared" si="18"/>
        <v>39563466.253331304</v>
      </c>
      <c r="F36" s="15">
        <f t="shared" si="4"/>
        <v>16484.777605554711</v>
      </c>
      <c r="G36" s="15">
        <f t="shared" si="14"/>
        <v>266598.22239444527</v>
      </c>
      <c r="H36" s="16">
        <v>283083</v>
      </c>
      <c r="I36" s="25">
        <f t="shared" si="19"/>
        <v>16508597.947892809</v>
      </c>
      <c r="J36" s="4">
        <v>5.0000000000000001E-3</v>
      </c>
      <c r="K36" s="15">
        <f t="shared" si="6"/>
        <v>6878.5824782886712</v>
      </c>
      <c r="L36" s="29">
        <f t="shared" si="15"/>
        <v>111312.61752171132</v>
      </c>
      <c r="M36" s="24">
        <v>118191.2</v>
      </c>
      <c r="N36" s="25">
        <f t="shared" si="20"/>
        <v>24954823.526662048</v>
      </c>
      <c r="O36" s="4">
        <v>5.0000000000000001E-3</v>
      </c>
      <c r="P36" s="15">
        <f t="shared" si="21"/>
        <v>10397.843136109186</v>
      </c>
      <c r="Q36" s="29">
        <f t="shared" si="16"/>
        <v>168157.83686389081</v>
      </c>
      <c r="R36" s="24">
        <v>178555.68</v>
      </c>
      <c r="S36" s="25">
        <f t="shared" si="22"/>
        <v>3888346.4027934922</v>
      </c>
      <c r="T36" s="4">
        <v>5.0000000000000001E-3</v>
      </c>
      <c r="U36" s="15">
        <f t="shared" si="13"/>
        <v>1597.9505764904764</v>
      </c>
      <c r="V36" s="25">
        <f t="shared" si="23"/>
        <v>26227.249423509526</v>
      </c>
      <c r="W36" s="24">
        <v>27825.200000000001</v>
      </c>
      <c r="X36" s="33">
        <f t="shared" si="10"/>
        <v>35359.153796443046</v>
      </c>
      <c r="Y36" s="33">
        <f t="shared" si="11"/>
        <v>572295.92620355694</v>
      </c>
      <c r="Z36" s="34">
        <f t="shared" si="12"/>
        <v>607655.08000000007</v>
      </c>
      <c r="AA36" s="22"/>
      <c r="AC36" s="40">
        <f t="shared" si="17"/>
        <v>84915234.130679652</v>
      </c>
    </row>
    <row r="37" spans="1:29" x14ac:dyDescent="0.25">
      <c r="A37" s="6"/>
      <c r="B37" s="2">
        <v>43039</v>
      </c>
      <c r="C37" s="3">
        <v>31</v>
      </c>
      <c r="D37" s="4">
        <v>5.0000000000000001E-3</v>
      </c>
      <c r="E37" s="15">
        <f t="shared" si="18"/>
        <v>39296868.03093686</v>
      </c>
      <c r="F37" s="15">
        <f t="shared" si="4"/>
        <v>16919.484846653369</v>
      </c>
      <c r="G37" s="15">
        <f t="shared" si="14"/>
        <v>266163.51515334664</v>
      </c>
      <c r="H37" s="16">
        <v>283083</v>
      </c>
      <c r="I37" s="25">
        <f t="shared" si="19"/>
        <v>16397285.330371099</v>
      </c>
      <c r="J37" s="4">
        <v>5.0000000000000001E-3</v>
      </c>
      <c r="K37" s="15">
        <f t="shared" si="6"/>
        <v>7059.94229502089</v>
      </c>
      <c r="L37" s="29">
        <f t="shared" si="15"/>
        <v>111131.2577049791</v>
      </c>
      <c r="M37" s="24">
        <v>118191.2</v>
      </c>
      <c r="N37" s="25">
        <f t="shared" si="20"/>
        <v>24786665.689798158</v>
      </c>
      <c r="O37" s="4">
        <v>5.0000000000000001E-3</v>
      </c>
      <c r="P37" s="15">
        <f t="shared" si="21"/>
        <v>10672.036616440873</v>
      </c>
      <c r="Q37" s="29">
        <f t="shared" si="16"/>
        <v>167883.64338355913</v>
      </c>
      <c r="R37" s="24">
        <v>178555.68</v>
      </c>
      <c r="S37" s="25">
        <f t="shared" si="22"/>
        <v>3862119.1533699827</v>
      </c>
      <c r="T37" s="4">
        <v>5.0000000000000001E-3</v>
      </c>
      <c r="U37" s="15">
        <f t="shared" si="13"/>
        <v>1640.0779966365681</v>
      </c>
      <c r="V37" s="25">
        <f t="shared" si="23"/>
        <v>26185.122003363431</v>
      </c>
      <c r="W37" s="24">
        <v>27825.200000000001</v>
      </c>
      <c r="X37" s="33">
        <f t="shared" si="10"/>
        <v>36291.541754751699</v>
      </c>
      <c r="Y37" s="33">
        <f t="shared" si="11"/>
        <v>571363.53824524838</v>
      </c>
      <c r="Z37" s="34">
        <f t="shared" si="12"/>
        <v>607655.08000000007</v>
      </c>
      <c r="AA37" s="22"/>
      <c r="AC37" s="40">
        <f t="shared" si="17"/>
        <v>84342938.204476088</v>
      </c>
    </row>
    <row r="38" spans="1:29" x14ac:dyDescent="0.25">
      <c r="A38" s="6"/>
      <c r="B38" s="2">
        <v>43069</v>
      </c>
      <c r="C38" s="3">
        <v>30</v>
      </c>
      <c r="D38" s="4">
        <v>5.0000000000000001E-3</v>
      </c>
      <c r="E38" s="15">
        <f t="shared" si="18"/>
        <v>39030704.515783511</v>
      </c>
      <c r="F38" s="15">
        <f t="shared" si="4"/>
        <v>16262.793548243128</v>
      </c>
      <c r="G38" s="15">
        <f t="shared" si="14"/>
        <v>266820.20645175688</v>
      </c>
      <c r="H38" s="16">
        <v>283083</v>
      </c>
      <c r="I38" s="25">
        <f t="shared" si="19"/>
        <v>16286154.07266612</v>
      </c>
      <c r="J38" s="4">
        <v>5.0000000000000001E-3</v>
      </c>
      <c r="K38" s="15">
        <f t="shared" si="6"/>
        <v>6785.8975302775507</v>
      </c>
      <c r="L38" s="29">
        <f t="shared" si="15"/>
        <v>111405.30246972245</v>
      </c>
      <c r="M38" s="24">
        <v>118191.2</v>
      </c>
      <c r="N38" s="25">
        <f t="shared" si="20"/>
        <v>24618782.046414599</v>
      </c>
      <c r="O38" s="4">
        <v>5.0000000000000001E-3</v>
      </c>
      <c r="P38" s="15">
        <f t="shared" si="21"/>
        <v>10257.82585267275</v>
      </c>
      <c r="Q38" s="29">
        <f t="shared" si="16"/>
        <v>168297.85414732725</v>
      </c>
      <c r="R38" s="24">
        <v>178555.68</v>
      </c>
      <c r="S38" s="25">
        <f t="shared" si="22"/>
        <v>3835934.0313666193</v>
      </c>
      <c r="T38" s="4">
        <v>5.0000000000000001E-3</v>
      </c>
      <c r="U38" s="15">
        <f t="shared" si="13"/>
        <v>1576.411245767104</v>
      </c>
      <c r="V38" s="25">
        <f t="shared" si="23"/>
        <v>26248.788754232897</v>
      </c>
      <c r="W38" s="24">
        <v>27825.200000000001</v>
      </c>
      <c r="X38" s="33">
        <f t="shared" si="10"/>
        <v>34882.928176960537</v>
      </c>
      <c r="Y38" s="33">
        <f t="shared" si="11"/>
        <v>572772.15182303952</v>
      </c>
      <c r="Z38" s="34">
        <f t="shared" si="12"/>
        <v>607655.08000000007</v>
      </c>
      <c r="AA38" s="22"/>
      <c r="AC38" s="40">
        <f t="shared" si="17"/>
        <v>83771574.666230842</v>
      </c>
    </row>
    <row r="39" spans="1:29" x14ac:dyDescent="0.25">
      <c r="A39" s="6"/>
      <c r="B39" s="2">
        <v>43100</v>
      </c>
      <c r="C39" s="3">
        <v>31</v>
      </c>
      <c r="D39" s="4">
        <v>5.0000000000000001E-3</v>
      </c>
      <c r="E39" s="15">
        <f t="shared" si="18"/>
        <v>38763884.309331752</v>
      </c>
      <c r="F39" s="15">
        <f t="shared" si="4"/>
        <v>16690.005744295617</v>
      </c>
      <c r="G39" s="15">
        <f t="shared" si="14"/>
        <v>266392.9942557044</v>
      </c>
      <c r="H39" s="16">
        <v>283083</v>
      </c>
      <c r="I39" s="25">
        <f t="shared" si="19"/>
        <v>16174748.770196397</v>
      </c>
      <c r="J39" s="4">
        <v>5.0000000000000001E-3</v>
      </c>
      <c r="K39" s="15">
        <f t="shared" si="6"/>
        <v>6964.1279427234485</v>
      </c>
      <c r="L39" s="29">
        <f t="shared" si="15"/>
        <v>111227.07205727654</v>
      </c>
      <c r="M39" s="24">
        <v>118191.2</v>
      </c>
      <c r="N39" s="25">
        <f t="shared" si="20"/>
        <v>24450484.192267273</v>
      </c>
      <c r="O39" s="4">
        <v>5.0000000000000001E-3</v>
      </c>
      <c r="P39" s="15">
        <f t="shared" si="21"/>
        <v>10527.291805003964</v>
      </c>
      <c r="Q39" s="29">
        <f t="shared" si="16"/>
        <v>168028.38819499602</v>
      </c>
      <c r="R39" s="24">
        <v>178555.68</v>
      </c>
      <c r="S39" s="25">
        <f t="shared" si="22"/>
        <v>3809685.2426123866</v>
      </c>
      <c r="T39" s="4">
        <v>5.0000000000000001E-3</v>
      </c>
      <c r="U39" s="15">
        <f t="shared" si="13"/>
        <v>1617.8115413833423</v>
      </c>
      <c r="V39" s="25">
        <f t="shared" si="23"/>
        <v>26207.388458616657</v>
      </c>
      <c r="W39" s="24">
        <v>27825.200000000001</v>
      </c>
      <c r="X39" s="33">
        <f t="shared" si="10"/>
        <v>35799.237033406374</v>
      </c>
      <c r="Y39" s="33">
        <f t="shared" si="11"/>
        <v>571855.84296659369</v>
      </c>
      <c r="Z39" s="34">
        <f t="shared" si="12"/>
        <v>607655.08000000007</v>
      </c>
      <c r="AA39" s="18"/>
      <c r="AC39" s="40">
        <f t="shared" si="17"/>
        <v>83198802.514407814</v>
      </c>
    </row>
    <row r="40" spans="1:29" x14ac:dyDescent="0.25">
      <c r="A40" s="6"/>
      <c r="B40" s="2">
        <v>43131</v>
      </c>
      <c r="C40" s="3">
        <v>31</v>
      </c>
      <c r="D40" s="4">
        <v>5.0000000000000001E-3</v>
      </c>
      <c r="E40" s="15">
        <f t="shared" si="18"/>
        <v>38497491.315076046</v>
      </c>
      <c r="F40" s="15">
        <f t="shared" si="4"/>
        <v>16575.308760657739</v>
      </c>
      <c r="G40" s="15">
        <f t="shared" si="14"/>
        <v>266507.69123934227</v>
      </c>
      <c r="H40" s="16">
        <v>283083</v>
      </c>
      <c r="I40" s="25">
        <f t="shared" si="19"/>
        <v>16063521.69813912</v>
      </c>
      <c r="J40" s="4">
        <v>5.0000000000000001E-3</v>
      </c>
      <c r="K40" s="15">
        <f t="shared" si="6"/>
        <v>6916.2385089210102</v>
      </c>
      <c r="L40" s="29">
        <f t="shared" si="15"/>
        <v>111274.96149107898</v>
      </c>
      <c r="M40" s="24">
        <v>118191.2</v>
      </c>
      <c r="N40" s="25">
        <f t="shared" si="20"/>
        <v>24282455.804072276</v>
      </c>
      <c r="O40" s="4">
        <v>5.0000000000000001E-3</v>
      </c>
      <c r="P40" s="15">
        <f t="shared" si="21"/>
        <v>10454.946248975562</v>
      </c>
      <c r="Q40" s="29">
        <f t="shared" si="16"/>
        <v>168100.73375102444</v>
      </c>
      <c r="R40" s="24">
        <v>178555.68</v>
      </c>
      <c r="S40" s="25">
        <f t="shared" si="22"/>
        <v>3783477.85415377</v>
      </c>
      <c r="T40" s="4">
        <v>5.0000000000000001E-3</v>
      </c>
      <c r="U40" s="15">
        <f t="shared" si="13"/>
        <v>1606.6823764214639</v>
      </c>
      <c r="V40" s="25">
        <f t="shared" si="23"/>
        <v>26218.517623578537</v>
      </c>
      <c r="W40" s="24">
        <v>27825.200000000001</v>
      </c>
      <c r="X40" s="33">
        <f t="shared" si="10"/>
        <v>35553.175894975779</v>
      </c>
      <c r="Y40" s="33">
        <f t="shared" si="11"/>
        <v>572101.9041050243</v>
      </c>
      <c r="Z40" s="34">
        <f t="shared" si="12"/>
        <v>607655.07999999996</v>
      </c>
      <c r="AA40" s="18"/>
      <c r="AC40" s="40">
        <f t="shared" si="17"/>
        <v>82626946.671441212</v>
      </c>
    </row>
    <row r="41" spans="1:29" x14ac:dyDescent="0.25">
      <c r="A41" s="6"/>
      <c r="B41" s="2">
        <v>43159</v>
      </c>
      <c r="C41" s="3">
        <v>28</v>
      </c>
      <c r="D41" s="4">
        <v>5.0000000000000001E-3</v>
      </c>
      <c r="E41" s="15">
        <f t="shared" si="18"/>
        <v>38230983.623836704</v>
      </c>
      <c r="F41" s="15">
        <f t="shared" si="4"/>
        <v>14867.604742603164</v>
      </c>
      <c r="G41" s="15">
        <f t="shared" si="14"/>
        <v>268215.39525739686</v>
      </c>
      <c r="H41" s="16">
        <v>283083</v>
      </c>
      <c r="I41" s="25">
        <f t="shared" si="19"/>
        <v>15952246.736648042</v>
      </c>
      <c r="J41" s="4">
        <v>5.0000000000000001E-3</v>
      </c>
      <c r="K41" s="15">
        <f t="shared" si="6"/>
        <v>6203.651508696461</v>
      </c>
      <c r="L41" s="29">
        <f t="shared" si="15"/>
        <v>111987.54849130353</v>
      </c>
      <c r="M41" s="24">
        <v>118191.2</v>
      </c>
      <c r="N41" s="25">
        <f t="shared" si="20"/>
        <v>24114355.070321251</v>
      </c>
      <c r="O41" s="4">
        <v>5.0000000000000001E-3</v>
      </c>
      <c r="P41" s="15">
        <f t="shared" si="21"/>
        <v>9377.8047495693736</v>
      </c>
      <c r="Q41" s="29">
        <f t="shared" si="16"/>
        <v>169177.87525043063</v>
      </c>
      <c r="R41" s="24">
        <v>178555.68</v>
      </c>
      <c r="S41" s="25">
        <f t="shared" si="22"/>
        <v>3757259.3365301914</v>
      </c>
      <c r="T41" s="4">
        <v>5.0000000000000001E-3</v>
      </c>
      <c r="U41" s="15">
        <f t="shared" si="13"/>
        <v>1441.1405674362379</v>
      </c>
      <c r="V41" s="25">
        <f t="shared" si="23"/>
        <v>26384.059432563761</v>
      </c>
      <c r="W41" s="24">
        <v>27825.200000000001</v>
      </c>
      <c r="X41" s="33">
        <f t="shared" si="10"/>
        <v>31890.201568305238</v>
      </c>
      <c r="Y41" s="33">
        <f t="shared" si="11"/>
        <v>575764.8784316947</v>
      </c>
      <c r="Z41" s="34">
        <f t="shared" si="12"/>
        <v>607655.07999999996</v>
      </c>
      <c r="AA41" s="18"/>
      <c r="AC41" s="40">
        <f t="shared" si="17"/>
        <v>82054844.76733619</v>
      </c>
    </row>
    <row r="42" spans="1:29" x14ac:dyDescent="0.25">
      <c r="A42" s="6"/>
      <c r="B42" s="2">
        <v>43190</v>
      </c>
      <c r="C42" s="3">
        <v>31</v>
      </c>
      <c r="D42" s="4">
        <v>5.0000000000000001E-3</v>
      </c>
      <c r="E42" s="15">
        <f t="shared" si="18"/>
        <v>37962768.228579305</v>
      </c>
      <c r="F42" s="15">
        <f t="shared" si="4"/>
        <v>16345.080765082757</v>
      </c>
      <c r="G42" s="15">
        <f t="shared" si="14"/>
        <v>266737.91923491727</v>
      </c>
      <c r="H42" s="16">
        <v>283083</v>
      </c>
      <c r="I42" s="25">
        <f t="shared" si="19"/>
        <v>15840259.188156739</v>
      </c>
      <c r="J42" s="4">
        <v>5.0000000000000001E-3</v>
      </c>
      <c r="K42" s="15">
        <f t="shared" si="6"/>
        <v>6820.111594900819</v>
      </c>
      <c r="L42" s="29">
        <f t="shared" si="15"/>
        <v>111371.08840509917</v>
      </c>
      <c r="M42" s="24">
        <v>118191.2</v>
      </c>
      <c r="N42" s="25">
        <f t="shared" si="20"/>
        <v>23945177.195070822</v>
      </c>
      <c r="O42" s="4">
        <v>5.0000000000000001E-3</v>
      </c>
      <c r="P42" s="15">
        <f t="shared" si="21"/>
        <v>10309.729070099937</v>
      </c>
      <c r="Q42" s="29">
        <f t="shared" si="16"/>
        <v>168245.95092990005</v>
      </c>
      <c r="R42" s="24">
        <v>178555.68</v>
      </c>
      <c r="S42" s="25">
        <f t="shared" si="22"/>
        <v>3730875.2770976275</v>
      </c>
      <c r="T42" s="4">
        <v>5.0000000000000001E-3</v>
      </c>
      <c r="U42" s="15">
        <f t="shared" si="13"/>
        <v>1584.344295753787</v>
      </c>
      <c r="V42" s="25">
        <f t="shared" si="23"/>
        <v>26240.855704246213</v>
      </c>
      <c r="W42" s="24">
        <v>27825.200000000001</v>
      </c>
      <c r="X42" s="33">
        <f t="shared" si="10"/>
        <v>35059.2657258373</v>
      </c>
      <c r="Y42" s="33">
        <f t="shared" si="11"/>
        <v>572595.81427416264</v>
      </c>
      <c r="Z42" s="34">
        <f t="shared" si="12"/>
        <v>607655.07999999996</v>
      </c>
      <c r="AA42" s="18"/>
      <c r="AC42" s="40">
        <f t="shared" si="17"/>
        <v>81479079.888904497</v>
      </c>
    </row>
    <row r="43" spans="1:29" x14ac:dyDescent="0.25">
      <c r="A43" s="6"/>
      <c r="B43" s="2">
        <v>43220</v>
      </c>
      <c r="C43" s="3">
        <v>30</v>
      </c>
      <c r="D43" s="4">
        <v>5.0000000000000001E-3</v>
      </c>
      <c r="E43" s="15">
        <f t="shared" si="18"/>
        <v>37696030.309344389</v>
      </c>
      <c r="F43" s="15">
        <f t="shared" si="4"/>
        <v>15706.679295560161</v>
      </c>
      <c r="G43" s="15">
        <f t="shared" si="14"/>
        <v>267376.32070443983</v>
      </c>
      <c r="H43" s="16">
        <v>283083</v>
      </c>
      <c r="I43" s="25">
        <f t="shared" si="19"/>
        <v>15728888.09975164</v>
      </c>
      <c r="J43" s="4">
        <v>5.0000000000000001E-3</v>
      </c>
      <c r="K43" s="15">
        <f t="shared" si="6"/>
        <v>6553.7033748965168</v>
      </c>
      <c r="L43" s="29">
        <f t="shared" si="15"/>
        <v>111637.49662510348</v>
      </c>
      <c r="M43" s="24">
        <v>118191.2</v>
      </c>
      <c r="N43" s="25">
        <f t="shared" si="20"/>
        <v>23776931.244140923</v>
      </c>
      <c r="O43" s="4">
        <v>5.0000000000000001E-3</v>
      </c>
      <c r="P43" s="15">
        <f t="shared" si="21"/>
        <v>9907.054685058718</v>
      </c>
      <c r="Q43" s="29">
        <f t="shared" si="16"/>
        <v>168648.62531494128</v>
      </c>
      <c r="R43" s="24">
        <v>178555.68</v>
      </c>
      <c r="S43" s="25">
        <f t="shared" si="22"/>
        <v>3704634.4213933814</v>
      </c>
      <c r="T43" s="4">
        <v>5.0000000000000001E-3</v>
      </c>
      <c r="U43" s="15">
        <f t="shared" si="13"/>
        <v>1522.4525019424857</v>
      </c>
      <c r="V43" s="25">
        <f t="shared" si="23"/>
        <v>26302.747498057513</v>
      </c>
      <c r="W43" s="24">
        <v>27825.200000000001</v>
      </c>
      <c r="X43" s="33">
        <f t="shared" si="10"/>
        <v>33689.889857457878</v>
      </c>
      <c r="Y43" s="33">
        <f t="shared" si="11"/>
        <v>573965.19014254212</v>
      </c>
      <c r="Z43" s="34">
        <f t="shared" si="12"/>
        <v>607655.07999999996</v>
      </c>
      <c r="AA43" s="18"/>
      <c r="AC43" s="40">
        <f t="shared" si="17"/>
        <v>80906484.074630335</v>
      </c>
    </row>
    <row r="44" spans="1:29" x14ac:dyDescent="0.25">
      <c r="A44" s="6"/>
      <c r="B44" s="2">
        <v>43251</v>
      </c>
      <c r="C44" s="3">
        <v>31</v>
      </c>
      <c r="D44" s="4">
        <v>5.0000000000000001E-3</v>
      </c>
      <c r="E44" s="15">
        <f t="shared" si="18"/>
        <v>37428653.988639951</v>
      </c>
      <c r="F44" s="15">
        <f t="shared" si="4"/>
        <v>16115.114911775534</v>
      </c>
      <c r="G44" s="15">
        <f t="shared" si="14"/>
        <v>266967.88508822449</v>
      </c>
      <c r="H44" s="16">
        <v>283083</v>
      </c>
      <c r="I44" s="25">
        <f t="shared" si="19"/>
        <v>15617250.603126537</v>
      </c>
      <c r="J44" s="4">
        <v>5.0000000000000001E-3</v>
      </c>
      <c r="K44" s="15">
        <f t="shared" si="6"/>
        <v>6724.094009679482</v>
      </c>
      <c r="L44" s="29">
        <f t="shared" si="15"/>
        <v>111467.10599032052</v>
      </c>
      <c r="M44" s="24">
        <v>118191.2</v>
      </c>
      <c r="N44" s="25">
        <f t="shared" si="20"/>
        <v>23608282.618825983</v>
      </c>
      <c r="O44" s="4">
        <v>5.0000000000000001E-3</v>
      </c>
      <c r="P44" s="15">
        <f t="shared" si="21"/>
        <v>10164.677238661186</v>
      </c>
      <c r="Q44" s="29">
        <f t="shared" si="16"/>
        <v>168391.00276133881</v>
      </c>
      <c r="R44" s="24">
        <v>178555.68</v>
      </c>
      <c r="S44" s="25">
        <f t="shared" si="22"/>
        <v>3678331.6738953241</v>
      </c>
      <c r="T44" s="4">
        <v>5.0000000000000001E-3</v>
      </c>
      <c r="U44" s="15">
        <f t="shared" si="13"/>
        <v>1562.0312587774661</v>
      </c>
      <c r="V44" s="25">
        <f t="shared" si="23"/>
        <v>26263.168741222536</v>
      </c>
      <c r="W44" s="24">
        <v>27825.200000000001</v>
      </c>
      <c r="X44" s="33">
        <f t="shared" si="10"/>
        <v>34565.917418893667</v>
      </c>
      <c r="Y44" s="33">
        <f t="shared" si="11"/>
        <v>573089.16258110642</v>
      </c>
      <c r="Z44" s="34">
        <f t="shared" si="12"/>
        <v>607655.08000000007</v>
      </c>
      <c r="AA44" s="18"/>
      <c r="AC44" s="40">
        <f t="shared" si="17"/>
        <v>80332518.884487808</v>
      </c>
    </row>
    <row r="45" spans="1:29" x14ac:dyDescent="0.25">
      <c r="A45" s="6"/>
      <c r="B45" s="2">
        <v>43281</v>
      </c>
      <c r="C45" s="3">
        <v>30</v>
      </c>
      <c r="D45" s="4">
        <v>5.0000000000000001E-3</v>
      </c>
      <c r="E45" s="15">
        <f t="shared" si="18"/>
        <v>37161686.103551723</v>
      </c>
      <c r="F45" s="15">
        <f t="shared" si="4"/>
        <v>15484.035876479884</v>
      </c>
      <c r="G45" s="15">
        <f t="shared" si="14"/>
        <v>267598.96412352013</v>
      </c>
      <c r="H45" s="16">
        <v>283083</v>
      </c>
      <c r="I45" s="25">
        <f t="shared" si="19"/>
        <v>15505783.497136217</v>
      </c>
      <c r="J45" s="4">
        <v>5.0000000000000001E-3</v>
      </c>
      <c r="K45" s="15">
        <f t="shared" si="6"/>
        <v>6460.7431238067566</v>
      </c>
      <c r="L45" s="29">
        <f t="shared" si="15"/>
        <v>111730.45687619325</v>
      </c>
      <c r="M45" s="24">
        <v>118191.2</v>
      </c>
      <c r="N45" s="25">
        <f t="shared" si="20"/>
        <v>23439891.616064645</v>
      </c>
      <c r="O45" s="4">
        <v>5.0000000000000001E-3</v>
      </c>
      <c r="P45" s="15">
        <f t="shared" si="21"/>
        <v>9766.621506693602</v>
      </c>
      <c r="Q45" s="29">
        <f t="shared" si="16"/>
        <v>168789.05849330639</v>
      </c>
      <c r="R45" s="24">
        <v>178555.68</v>
      </c>
      <c r="S45" s="25">
        <f t="shared" si="22"/>
        <v>3652068.5051541016</v>
      </c>
      <c r="T45" s="4">
        <v>5.0000000000000001E-3</v>
      </c>
      <c r="U45" s="15">
        <f t="shared" si="13"/>
        <v>1500.8500706112745</v>
      </c>
      <c r="V45" s="25">
        <f t="shared" si="23"/>
        <v>26324.349929388725</v>
      </c>
      <c r="W45" s="24">
        <v>27825.200000000001</v>
      </c>
      <c r="X45" s="33">
        <f t="shared" si="10"/>
        <v>33212.250577591512</v>
      </c>
      <c r="Y45" s="33">
        <f t="shared" si="11"/>
        <v>574442.82942240848</v>
      </c>
      <c r="Z45" s="34">
        <f t="shared" si="12"/>
        <v>607655.07999999996</v>
      </c>
      <c r="AA45" s="18"/>
      <c r="AC45" s="40">
        <f t="shared" si="17"/>
        <v>79759429.721906692</v>
      </c>
    </row>
    <row r="46" spans="1:29" x14ac:dyDescent="0.25">
      <c r="A46" s="6"/>
      <c r="B46" s="2">
        <v>43312</v>
      </c>
      <c r="C46" s="3">
        <v>31</v>
      </c>
      <c r="D46" s="4">
        <v>5.0000000000000001E-3</v>
      </c>
      <c r="E46" s="15">
        <f t="shared" si="18"/>
        <v>36894087.139428206</v>
      </c>
      <c r="F46" s="15">
        <f t="shared" si="4"/>
        <v>15884.954185031587</v>
      </c>
      <c r="G46" s="15">
        <f t="shared" si="14"/>
        <v>267198.04581496841</v>
      </c>
      <c r="H46" s="16">
        <v>283083</v>
      </c>
      <c r="I46" s="25">
        <f t="shared" si="19"/>
        <v>15394053.040260023</v>
      </c>
      <c r="J46" s="4">
        <v>5.0000000000000001E-3</v>
      </c>
      <c r="K46" s="15">
        <f t="shared" si="6"/>
        <v>6627.995059000843</v>
      </c>
      <c r="L46" s="29">
        <f t="shared" si="15"/>
        <v>111563.20494099916</v>
      </c>
      <c r="M46" s="24">
        <v>118191.2</v>
      </c>
      <c r="N46" s="25">
        <f t="shared" si="20"/>
        <v>23271102.55757134</v>
      </c>
      <c r="O46" s="4">
        <v>5.0000000000000001E-3</v>
      </c>
      <c r="P46" s="15">
        <f t="shared" si="21"/>
        <v>10019.502490065439</v>
      </c>
      <c r="Q46" s="29">
        <f t="shared" si="16"/>
        <v>168536.17750993455</v>
      </c>
      <c r="R46" s="24">
        <v>178555.68</v>
      </c>
      <c r="S46" s="25">
        <f t="shared" si="22"/>
        <v>3625744.155224713</v>
      </c>
      <c r="T46" s="4">
        <v>5.0000000000000001E-3</v>
      </c>
      <c r="U46" s="15">
        <f t="shared" si="13"/>
        <v>1539.699572766659</v>
      </c>
      <c r="V46" s="25">
        <f t="shared" si="23"/>
        <v>26285.500427233343</v>
      </c>
      <c r="W46" s="24">
        <v>27825.200000000001</v>
      </c>
      <c r="X46" s="33">
        <f t="shared" si="10"/>
        <v>34072.151306864529</v>
      </c>
      <c r="Y46" s="33">
        <f t="shared" si="11"/>
        <v>573582.92869313539</v>
      </c>
      <c r="Z46" s="34">
        <f t="shared" si="12"/>
        <v>607655.07999999996</v>
      </c>
      <c r="AA46" s="18"/>
      <c r="AC46" s="40">
        <f t="shared" si="17"/>
        <v>79184986.892484277</v>
      </c>
    </row>
    <row r="47" spans="1:29" x14ac:dyDescent="0.25">
      <c r="A47" s="6"/>
      <c r="B47" s="2">
        <v>43343</v>
      </c>
      <c r="C47" s="3">
        <v>31</v>
      </c>
      <c r="D47" s="4">
        <v>5.0000000000000001E-3</v>
      </c>
      <c r="E47" s="15">
        <f t="shared" si="18"/>
        <v>36626889.093613237</v>
      </c>
      <c r="F47" s="15">
        <f t="shared" si="4"/>
        <v>15769.910581972365</v>
      </c>
      <c r="G47" s="15">
        <f t="shared" si="14"/>
        <v>267313.08941802761</v>
      </c>
      <c r="H47" s="16">
        <v>283083</v>
      </c>
      <c r="I47" s="25">
        <f t="shared" si="19"/>
        <v>15282489.835319024</v>
      </c>
      <c r="J47" s="4">
        <v>5.0000000000000001E-3</v>
      </c>
      <c r="K47" s="15">
        <f t="shared" si="6"/>
        <v>6579.9609013179124</v>
      </c>
      <c r="L47" s="29">
        <f t="shared" si="15"/>
        <v>111611.23909868208</v>
      </c>
      <c r="M47" s="24">
        <v>118191.2</v>
      </c>
      <c r="N47" s="25">
        <f t="shared" si="20"/>
        <v>23102566.380061407</v>
      </c>
      <c r="O47" s="4">
        <v>5.0000000000000001E-3</v>
      </c>
      <c r="P47" s="15">
        <f t="shared" si="21"/>
        <v>9946.9383025264397</v>
      </c>
      <c r="Q47" s="29">
        <f t="shared" si="16"/>
        <v>168608.74169747357</v>
      </c>
      <c r="R47" s="24">
        <v>178555.68</v>
      </c>
      <c r="S47" s="25">
        <f t="shared" si="22"/>
        <v>3599458.6547974795</v>
      </c>
      <c r="T47" s="4">
        <v>5.0000000000000001E-3</v>
      </c>
      <c r="U47" s="15">
        <f t="shared" si="13"/>
        <v>1528.5372369687927</v>
      </c>
      <c r="V47" s="25">
        <f t="shared" si="23"/>
        <v>26296.662763031207</v>
      </c>
      <c r="W47" s="24">
        <v>27825.200000000001</v>
      </c>
      <c r="X47" s="33">
        <f t="shared" si="10"/>
        <v>33825.347022785507</v>
      </c>
      <c r="Y47" s="33">
        <f t="shared" si="11"/>
        <v>573829.7329772145</v>
      </c>
      <c r="Z47" s="34">
        <f t="shared" si="12"/>
        <v>607655.07999999984</v>
      </c>
      <c r="AA47" s="18"/>
      <c r="AC47" s="40">
        <f t="shared" si="17"/>
        <v>78611403.963791147</v>
      </c>
    </row>
    <row r="48" spans="1:29" x14ac:dyDescent="0.25">
      <c r="A48" s="6"/>
      <c r="B48" s="2">
        <v>43373</v>
      </c>
      <c r="C48" s="3">
        <v>30</v>
      </c>
      <c r="D48" s="4">
        <v>5.0000000000000001E-3</v>
      </c>
      <c r="E48" s="15">
        <f t="shared" si="18"/>
        <v>36359576.004195206</v>
      </c>
      <c r="F48" s="15">
        <f t="shared" si="4"/>
        <v>15149.823335081337</v>
      </c>
      <c r="G48" s="15">
        <f t="shared" si="14"/>
        <v>267933.17666491866</v>
      </c>
      <c r="H48" s="16">
        <v>283083</v>
      </c>
      <c r="I48" s="25">
        <f t="shared" si="19"/>
        <v>15170878.596220341</v>
      </c>
      <c r="J48" s="4">
        <v>5.0000000000000001E-3</v>
      </c>
      <c r="K48" s="15">
        <f t="shared" si="6"/>
        <v>6321.1994150918081</v>
      </c>
      <c r="L48" s="29">
        <f t="shared" si="15"/>
        <v>111870.00058490819</v>
      </c>
      <c r="M48" s="24">
        <v>118191.2</v>
      </c>
      <c r="N48" s="25">
        <f t="shared" si="20"/>
        <v>22933957.638363931</v>
      </c>
      <c r="O48" s="4">
        <v>5.0000000000000001E-3</v>
      </c>
      <c r="P48" s="15">
        <f t="shared" si="21"/>
        <v>9555.8156826516388</v>
      </c>
      <c r="Q48" s="29">
        <f t="shared" si="16"/>
        <v>168999.86431734834</v>
      </c>
      <c r="R48" s="24">
        <v>178555.68</v>
      </c>
      <c r="S48" s="25">
        <f t="shared" si="22"/>
        <v>3573161.9920344483</v>
      </c>
      <c r="T48" s="4">
        <v>5.0000000000000001E-3</v>
      </c>
      <c r="U48" s="15">
        <f t="shared" si="13"/>
        <v>1468.4227364525132</v>
      </c>
      <c r="V48" s="25">
        <f t="shared" si="23"/>
        <v>26356.777263547487</v>
      </c>
      <c r="W48" s="24">
        <v>27825.200000000001</v>
      </c>
      <c r="X48" s="33">
        <f t="shared" si="10"/>
        <v>32495.261169277299</v>
      </c>
      <c r="Y48" s="33">
        <f t="shared" si="11"/>
        <v>575159.81883072271</v>
      </c>
      <c r="Z48" s="34">
        <f t="shared" si="12"/>
        <v>607655.08000000007</v>
      </c>
      <c r="AA48" s="18"/>
      <c r="AC48" s="40">
        <f t="shared" si="17"/>
        <v>78037574.23081392</v>
      </c>
    </row>
    <row r="49" spans="1:29" x14ac:dyDescent="0.25">
      <c r="A49" s="6"/>
      <c r="B49" s="2">
        <v>43404</v>
      </c>
      <c r="C49" s="3">
        <v>31</v>
      </c>
      <c r="D49" s="4">
        <v>5.0000000000000001E-3</v>
      </c>
      <c r="E49" s="15">
        <f t="shared" si="18"/>
        <v>36091642.827530287</v>
      </c>
      <c r="F49" s="15">
        <f t="shared" si="4"/>
        <v>15539.457328519986</v>
      </c>
      <c r="G49" s="15">
        <f t="shared" si="14"/>
        <v>267543.54267148004</v>
      </c>
      <c r="H49" s="16">
        <v>283083</v>
      </c>
      <c r="I49" s="25">
        <f t="shared" si="19"/>
        <v>15059008.595635433</v>
      </c>
      <c r="J49" s="4">
        <v>5.0000000000000001E-3</v>
      </c>
      <c r="K49" s="15">
        <f t="shared" si="6"/>
        <v>6483.7398120097005</v>
      </c>
      <c r="L49" s="29">
        <f t="shared" si="15"/>
        <v>111707.46018799029</v>
      </c>
      <c r="M49" s="24">
        <v>118191.2</v>
      </c>
      <c r="N49" s="25">
        <f t="shared" si="20"/>
        <v>22764957.774046581</v>
      </c>
      <c r="O49" s="4">
        <v>5.0000000000000001E-3</v>
      </c>
      <c r="P49" s="15">
        <f t="shared" si="21"/>
        <v>9801.5790416033906</v>
      </c>
      <c r="Q49" s="29">
        <f t="shared" si="16"/>
        <v>168754.10095839659</v>
      </c>
      <c r="R49" s="24">
        <v>178555.68</v>
      </c>
      <c r="S49" s="25">
        <f t="shared" si="22"/>
        <v>3546805.214770901</v>
      </c>
      <c r="T49" s="4">
        <v>5.0000000000000001E-3</v>
      </c>
      <c r="U49" s="15">
        <f t="shared" si="13"/>
        <v>1506.1775569575057</v>
      </c>
      <c r="V49" s="25">
        <f t="shared" si="23"/>
        <v>26319.022443042493</v>
      </c>
      <c r="W49" s="24">
        <v>27825.200000000001</v>
      </c>
      <c r="X49" s="33">
        <f t="shared" si="10"/>
        <v>33330.953739090583</v>
      </c>
      <c r="Y49" s="33">
        <f t="shared" si="11"/>
        <v>574324.12626090937</v>
      </c>
      <c r="Z49" s="34">
        <f t="shared" si="12"/>
        <v>607655.07999999984</v>
      </c>
      <c r="AA49" s="18"/>
      <c r="AC49" s="40">
        <f t="shared" si="17"/>
        <v>77462414.411983207</v>
      </c>
    </row>
    <row r="50" spans="1:29" x14ac:dyDescent="0.25">
      <c r="A50" s="6"/>
      <c r="B50" s="2">
        <v>43434</v>
      </c>
      <c r="C50" s="3">
        <v>30</v>
      </c>
      <c r="D50" s="4">
        <v>5.0000000000000001E-3</v>
      </c>
      <c r="E50" s="15">
        <f t="shared" si="18"/>
        <v>35824099.284858808</v>
      </c>
      <c r="F50" s="15">
        <f t="shared" si="4"/>
        <v>14926.708035357837</v>
      </c>
      <c r="G50" s="15">
        <f t="shared" si="14"/>
        <v>268156.29196464218</v>
      </c>
      <c r="H50" s="16">
        <v>283083</v>
      </c>
      <c r="I50" s="25">
        <f t="shared" si="19"/>
        <v>14947301.135447443</v>
      </c>
      <c r="J50" s="4">
        <v>5.0000000000000001E-3</v>
      </c>
      <c r="K50" s="15">
        <f t="shared" si="6"/>
        <v>6228.0421397697673</v>
      </c>
      <c r="L50" s="29">
        <f t="shared" si="15"/>
        <v>111963.15786023023</v>
      </c>
      <c r="M50" s="24">
        <v>118191.2</v>
      </c>
      <c r="N50" s="25">
        <f t="shared" si="20"/>
        <v>22596203.673088185</v>
      </c>
      <c r="O50" s="4">
        <v>5.0000000000000001E-3</v>
      </c>
      <c r="P50" s="15">
        <f t="shared" si="21"/>
        <v>9415.0848637867439</v>
      </c>
      <c r="Q50" s="29">
        <f t="shared" si="16"/>
        <v>169140.59513621326</v>
      </c>
      <c r="R50" s="24">
        <v>178555.68</v>
      </c>
      <c r="S50" s="25">
        <f t="shared" si="22"/>
        <v>3520486.1923278584</v>
      </c>
      <c r="T50" s="4">
        <v>5.0000000000000001E-3</v>
      </c>
      <c r="U50" s="15">
        <f t="shared" si="13"/>
        <v>1446.7751475319967</v>
      </c>
      <c r="V50" s="25">
        <f t="shared" si="23"/>
        <v>26378.424852468004</v>
      </c>
      <c r="W50" s="24">
        <v>27825.200000000001</v>
      </c>
      <c r="X50" s="33">
        <f t="shared" si="10"/>
        <v>32016.610186446342</v>
      </c>
      <c r="Y50" s="33">
        <f t="shared" si="11"/>
        <v>575638.46981355362</v>
      </c>
      <c r="Z50" s="34">
        <f t="shared" si="12"/>
        <v>607655.07999999996</v>
      </c>
      <c r="AA50" s="18"/>
      <c r="AC50" s="40">
        <f t="shared" si="17"/>
        <v>76888090.285722286</v>
      </c>
    </row>
    <row r="51" spans="1:29" x14ac:dyDescent="0.25">
      <c r="A51" s="6"/>
      <c r="B51" s="2">
        <v>43465</v>
      </c>
      <c r="C51" s="3">
        <v>31</v>
      </c>
      <c r="D51" s="4">
        <v>5.0000000000000001E-3</v>
      </c>
      <c r="E51" s="15">
        <f t="shared" si="18"/>
        <v>35555942.992894165</v>
      </c>
      <c r="F51" s="15">
        <f t="shared" si="4"/>
        <v>15308.80878860721</v>
      </c>
      <c r="G51" s="15">
        <f t="shared" si="14"/>
        <v>267774.19121139281</v>
      </c>
      <c r="H51" s="16">
        <v>283083</v>
      </c>
      <c r="I51" s="25">
        <f t="shared" si="19"/>
        <v>14835337.977587212</v>
      </c>
      <c r="J51" s="4">
        <v>5.0000000000000001E-3</v>
      </c>
      <c r="K51" s="15">
        <f t="shared" si="6"/>
        <v>6387.437184794494</v>
      </c>
      <c r="L51" s="29">
        <f t="shared" si="15"/>
        <v>111803.7628152055</v>
      </c>
      <c r="M51" s="24">
        <v>118191.2</v>
      </c>
      <c r="N51" s="25">
        <f t="shared" si="20"/>
        <v>22427063.077951971</v>
      </c>
      <c r="O51" s="4">
        <v>5.0000000000000001E-3</v>
      </c>
      <c r="P51" s="15">
        <f t="shared" si="21"/>
        <v>9656.0966030070977</v>
      </c>
      <c r="Q51" s="29">
        <f t="shared" si="16"/>
        <v>168899.58339699291</v>
      </c>
      <c r="R51" s="24">
        <v>178555.68</v>
      </c>
      <c r="S51" s="25">
        <f t="shared" si="22"/>
        <v>3494107.7674753903</v>
      </c>
      <c r="T51" s="4">
        <v>5.0000000000000001E-3</v>
      </c>
      <c r="U51" s="15">
        <f t="shared" si="13"/>
        <v>1483.7991889279056</v>
      </c>
      <c r="V51" s="25">
        <f t="shared" si="23"/>
        <v>26341.400811072097</v>
      </c>
      <c r="W51" s="24">
        <v>27825.200000000001</v>
      </c>
      <c r="X51" s="33">
        <f t="shared" si="10"/>
        <v>32836.14176533671</v>
      </c>
      <c r="Y51" s="33">
        <f t="shared" si="11"/>
        <v>574818.93823466334</v>
      </c>
      <c r="Z51" s="34">
        <f t="shared" si="12"/>
        <v>607655.07999999996</v>
      </c>
      <c r="AA51" s="18"/>
      <c r="AC51" s="40">
        <f t="shared" si="17"/>
        <v>76312451.815908745</v>
      </c>
    </row>
    <row r="52" spans="1:29" x14ac:dyDescent="0.25">
      <c r="A52" s="6"/>
      <c r="B52" s="2">
        <v>43496</v>
      </c>
      <c r="C52" s="3">
        <v>31</v>
      </c>
      <c r="D52" s="4">
        <v>5.0000000000000001E-3</v>
      </c>
      <c r="E52" s="15">
        <f t="shared" si="18"/>
        <v>35288168.80168277</v>
      </c>
      <c r="F52" s="15">
        <f t="shared" si="4"/>
        <v>15193.517122946749</v>
      </c>
      <c r="G52" s="15">
        <f t="shared" si="14"/>
        <v>267889.48287705326</v>
      </c>
      <c r="H52" s="16">
        <v>283083</v>
      </c>
      <c r="I52" s="25">
        <f t="shared" si="19"/>
        <v>14723534.214772006</v>
      </c>
      <c r="J52" s="4">
        <v>5.0000000000000001E-3</v>
      </c>
      <c r="K52" s="15">
        <f t="shared" si="6"/>
        <v>6339.2994535823918</v>
      </c>
      <c r="L52" s="29">
        <f t="shared" si="15"/>
        <v>111851.9005464176</v>
      </c>
      <c r="M52" s="24">
        <v>118191.2</v>
      </c>
      <c r="N52" s="25">
        <f t="shared" si="20"/>
        <v>22258163.494554978</v>
      </c>
      <c r="O52" s="4">
        <v>5.0000000000000001E-3</v>
      </c>
      <c r="P52" s="15">
        <f t="shared" si="21"/>
        <v>9583.3759490445045</v>
      </c>
      <c r="Q52" s="29">
        <f t="shared" si="16"/>
        <v>168972.30405095548</v>
      </c>
      <c r="R52" s="24">
        <v>178555.68</v>
      </c>
      <c r="S52" s="25">
        <f t="shared" si="22"/>
        <v>3467766.3666643184</v>
      </c>
      <c r="T52" s="4">
        <v>5.0000000000000001E-3</v>
      </c>
      <c r="U52" s="15">
        <f t="shared" si="13"/>
        <v>1472.6131146108751</v>
      </c>
      <c r="V52" s="25">
        <f t="shared" si="23"/>
        <v>26352.586885389126</v>
      </c>
      <c r="W52" s="24">
        <v>27825.200000000001</v>
      </c>
      <c r="X52" s="33">
        <f t="shared" si="10"/>
        <v>32588.805640184521</v>
      </c>
      <c r="Y52" s="33">
        <f t="shared" si="11"/>
        <v>575066.27435981552</v>
      </c>
      <c r="Z52" s="34">
        <f t="shared" si="12"/>
        <v>607655.07999999996</v>
      </c>
      <c r="AA52" s="18"/>
      <c r="AC52" s="40">
        <f t="shared" si="17"/>
        <v>75737632.877674073</v>
      </c>
    </row>
    <row r="53" spans="1:29" x14ac:dyDescent="0.25">
      <c r="A53" s="6"/>
      <c r="B53" s="2">
        <v>43524</v>
      </c>
      <c r="C53" s="3">
        <v>28</v>
      </c>
      <c r="D53" s="4">
        <v>5.0000000000000001E-3</v>
      </c>
      <c r="E53" s="15">
        <f t="shared" si="18"/>
        <v>35020279.318805717</v>
      </c>
      <c r="F53" s="15">
        <f t="shared" si="4"/>
        <v>13618.997512868889</v>
      </c>
      <c r="G53" s="15">
        <f t="shared" si="14"/>
        <v>269464.0024871311</v>
      </c>
      <c r="H53" s="16">
        <v>283083</v>
      </c>
      <c r="I53" s="25">
        <f t="shared" si="19"/>
        <v>14611682.314225588</v>
      </c>
      <c r="J53" s="4">
        <v>5.0000000000000001E-3</v>
      </c>
      <c r="K53" s="15">
        <f t="shared" si="6"/>
        <v>5682.3208999766175</v>
      </c>
      <c r="L53" s="29">
        <f t="shared" si="15"/>
        <v>112508.87910002338</v>
      </c>
      <c r="M53" s="24">
        <v>118191.2</v>
      </c>
      <c r="N53" s="25">
        <f t="shared" si="20"/>
        <v>22089191.190504022</v>
      </c>
      <c r="O53" s="4">
        <v>5.0000000000000001E-3</v>
      </c>
      <c r="P53" s="15">
        <f t="shared" si="21"/>
        <v>8590.2410185293429</v>
      </c>
      <c r="Q53" s="29">
        <f t="shared" si="16"/>
        <v>169965.43898147065</v>
      </c>
      <c r="R53" s="24">
        <v>178555.68</v>
      </c>
      <c r="S53" s="25">
        <f t="shared" si="22"/>
        <v>3441413.7797789294</v>
      </c>
      <c r="T53" s="4">
        <v>5.0000000000000001E-3</v>
      </c>
      <c r="U53" s="15">
        <f t="shared" si="13"/>
        <v>1319.9943264905482</v>
      </c>
      <c r="V53" s="25">
        <f t="shared" si="23"/>
        <v>26505.205673509452</v>
      </c>
      <c r="W53" s="24">
        <v>27825.200000000001</v>
      </c>
      <c r="X53" s="33">
        <f t="shared" si="10"/>
        <v>29211.5537578654</v>
      </c>
      <c r="Y53" s="33">
        <f t="shared" si="11"/>
        <v>578443.52624213463</v>
      </c>
      <c r="Z53" s="34">
        <f t="shared" si="12"/>
        <v>607655.07999999984</v>
      </c>
      <c r="AA53" s="18"/>
      <c r="AC53" s="40">
        <f t="shared" si="17"/>
        <v>75162566.603314251</v>
      </c>
    </row>
    <row r="54" spans="1:29" x14ac:dyDescent="0.25">
      <c r="A54" s="6"/>
      <c r="B54" s="2">
        <v>43555</v>
      </c>
      <c r="C54" s="3">
        <v>31</v>
      </c>
      <c r="D54" s="4">
        <v>5.0000000000000001E-3</v>
      </c>
      <c r="E54" s="15">
        <f t="shared" si="18"/>
        <v>34750815.316318586</v>
      </c>
      <c r="F54" s="15">
        <f t="shared" si="4"/>
        <v>14962.156594526059</v>
      </c>
      <c r="G54" s="15">
        <f t="shared" si="14"/>
        <v>268120.84340547392</v>
      </c>
      <c r="H54" s="16">
        <v>283083</v>
      </c>
      <c r="I54" s="25">
        <f t="shared" si="19"/>
        <v>14499173.435125565</v>
      </c>
      <c r="J54" s="4">
        <v>5.0000000000000001E-3</v>
      </c>
      <c r="K54" s="15">
        <f t="shared" si="6"/>
        <v>6242.6996734568411</v>
      </c>
      <c r="L54" s="29">
        <f t="shared" si="15"/>
        <v>111948.50032654316</v>
      </c>
      <c r="M54" s="24">
        <v>118191.2</v>
      </c>
      <c r="N54" s="25">
        <f t="shared" si="20"/>
        <v>21919225.751522552</v>
      </c>
      <c r="O54" s="4">
        <v>5.0000000000000001E-3</v>
      </c>
      <c r="P54" s="15">
        <f t="shared" si="21"/>
        <v>9437.4444207944325</v>
      </c>
      <c r="Q54" s="29">
        <f t="shared" si="16"/>
        <v>169118.23557920556</v>
      </c>
      <c r="R54" s="24">
        <v>178555.68</v>
      </c>
      <c r="S54" s="25">
        <f t="shared" si="22"/>
        <v>3414908.5741054201</v>
      </c>
      <c r="T54" s="4">
        <v>5.0000000000000001E-3</v>
      </c>
      <c r="U54" s="15">
        <f t="shared" si="13"/>
        <v>1450.1666547570962</v>
      </c>
      <c r="V54" s="25">
        <f t="shared" si="23"/>
        <v>26375.033345242904</v>
      </c>
      <c r="W54" s="24">
        <v>27825.200000000001</v>
      </c>
      <c r="X54" s="33">
        <f t="shared" si="10"/>
        <v>32092.46734353443</v>
      </c>
      <c r="Y54" s="33">
        <f t="shared" si="11"/>
        <v>575562.6126564655</v>
      </c>
      <c r="Z54" s="34">
        <f t="shared" si="12"/>
        <v>607655.08000000007</v>
      </c>
      <c r="AA54" s="18"/>
      <c r="AC54" s="40">
        <f t="shared" si="17"/>
        <v>74584123.077072129</v>
      </c>
    </row>
    <row r="55" spans="1:29" x14ac:dyDescent="0.25">
      <c r="A55" s="6"/>
      <c r="B55" s="2">
        <v>43585</v>
      </c>
      <c r="C55" s="3">
        <v>30</v>
      </c>
      <c r="D55" s="4">
        <v>5.0000000000000001E-3</v>
      </c>
      <c r="E55" s="15">
        <f t="shared" si="18"/>
        <v>34482694.472913116</v>
      </c>
      <c r="F55" s="15">
        <f t="shared" si="4"/>
        <v>14367.789363713799</v>
      </c>
      <c r="G55" s="15">
        <f t="shared" si="14"/>
        <v>268715.21063628618</v>
      </c>
      <c r="H55" s="16">
        <v>283083</v>
      </c>
      <c r="I55" s="25">
        <f t="shared" si="19"/>
        <v>14387224.934799021</v>
      </c>
      <c r="J55" s="4">
        <v>5.0000000000000001E-3</v>
      </c>
      <c r="K55" s="15">
        <f t="shared" si="6"/>
        <v>5994.6770561662597</v>
      </c>
      <c r="L55" s="29">
        <f t="shared" si="15"/>
        <v>112196.52294383374</v>
      </c>
      <c r="M55" s="24">
        <v>118191.2</v>
      </c>
      <c r="N55" s="25">
        <f t="shared" si="20"/>
        <v>21750107.515943348</v>
      </c>
      <c r="O55" s="4">
        <v>5.0000000000000001E-3</v>
      </c>
      <c r="P55" s="15">
        <f t="shared" si="21"/>
        <v>9062.5447983097292</v>
      </c>
      <c r="Q55" s="29">
        <f t="shared" si="16"/>
        <v>169493.13520169025</v>
      </c>
      <c r="R55" s="24">
        <v>178555.68</v>
      </c>
      <c r="S55" s="25">
        <f t="shared" si="22"/>
        <v>3388533.5407601772</v>
      </c>
      <c r="T55" s="4">
        <v>5.0000000000000001E-3</v>
      </c>
      <c r="U55" s="15">
        <f t="shared" si="13"/>
        <v>1392.5480304493879</v>
      </c>
      <c r="V55" s="25">
        <f t="shared" si="23"/>
        <v>26432.651969550614</v>
      </c>
      <c r="W55" s="24">
        <v>27825.200000000001</v>
      </c>
      <c r="X55" s="33">
        <f t="shared" si="10"/>
        <v>30817.559248639176</v>
      </c>
      <c r="Y55" s="33">
        <f t="shared" si="11"/>
        <v>576837.5207513608</v>
      </c>
      <c r="Z55" s="34">
        <f t="shared" si="12"/>
        <v>607655.08000000007</v>
      </c>
      <c r="AA55" s="18"/>
      <c r="AC55" s="40">
        <f t="shared" si="17"/>
        <v>74008560.464415655</v>
      </c>
    </row>
    <row r="56" spans="1:29" x14ac:dyDescent="0.25">
      <c r="A56" s="6"/>
      <c r="B56" s="2">
        <v>43616</v>
      </c>
      <c r="C56" s="3">
        <v>31</v>
      </c>
      <c r="D56" s="4">
        <v>5.0000000000000001E-3</v>
      </c>
      <c r="E56" s="15">
        <f t="shared" si="18"/>
        <v>34213979.262276828</v>
      </c>
      <c r="F56" s="15">
        <f t="shared" si="4"/>
        <v>14731.018849035858</v>
      </c>
      <c r="G56" s="15">
        <f t="shared" si="14"/>
        <v>268351.98115096416</v>
      </c>
      <c r="H56" s="16">
        <v>283083</v>
      </c>
      <c r="I56" s="25">
        <f t="shared" si="19"/>
        <v>14275028.411855187</v>
      </c>
      <c r="J56" s="4">
        <v>5.0000000000000001E-3</v>
      </c>
      <c r="K56" s="15">
        <f t="shared" si="6"/>
        <v>6146.1927884376501</v>
      </c>
      <c r="L56" s="29">
        <f t="shared" si="15"/>
        <v>112045.00721156235</v>
      </c>
      <c r="M56" s="24">
        <v>118191.2</v>
      </c>
      <c r="N56" s="25">
        <f t="shared" si="20"/>
        <v>21580614.38074166</v>
      </c>
      <c r="O56" s="4">
        <v>5.0000000000000001E-3</v>
      </c>
      <c r="P56" s="15">
        <f t="shared" si="21"/>
        <v>9291.6534139304349</v>
      </c>
      <c r="Q56" s="29">
        <f t="shared" si="16"/>
        <v>169264.02658606955</v>
      </c>
      <c r="R56" s="24">
        <v>178555.68</v>
      </c>
      <c r="S56" s="25">
        <f t="shared" si="22"/>
        <v>3362100.8887906265</v>
      </c>
      <c r="T56" s="4">
        <v>5.0000000000000001E-3</v>
      </c>
      <c r="U56" s="15">
        <f t="shared" si="13"/>
        <v>1427.7414733220469</v>
      </c>
      <c r="V56" s="25">
        <f t="shared" si="23"/>
        <v>26397.458526677954</v>
      </c>
      <c r="W56" s="24">
        <v>27825.200000000001</v>
      </c>
      <c r="X56" s="33">
        <f t="shared" si="10"/>
        <v>31596.60652472599</v>
      </c>
      <c r="Y56" s="33">
        <f t="shared" si="11"/>
        <v>576058.47347527393</v>
      </c>
      <c r="Z56" s="34">
        <f t="shared" si="12"/>
        <v>607655.07999999996</v>
      </c>
      <c r="AA56" s="18"/>
      <c r="AC56" s="40">
        <f t="shared" si="17"/>
        <v>73431722.943664297</v>
      </c>
    </row>
    <row r="57" spans="1:29" x14ac:dyDescent="0.25">
      <c r="A57" s="6"/>
      <c r="B57" s="2">
        <v>43646</v>
      </c>
      <c r="C57" s="3">
        <v>30</v>
      </c>
      <c r="D57" s="4">
        <v>5.0000000000000001E-3</v>
      </c>
      <c r="E57" s="15">
        <f t="shared" si="18"/>
        <v>33945627.281125866</v>
      </c>
      <c r="F57" s="15">
        <f t="shared" si="4"/>
        <v>14144.011367135778</v>
      </c>
      <c r="G57" s="15">
        <f t="shared" si="14"/>
        <v>268938.9886328642</v>
      </c>
      <c r="H57" s="16">
        <v>283083</v>
      </c>
      <c r="I57" s="25">
        <f t="shared" si="19"/>
        <v>14162983.404643625</v>
      </c>
      <c r="J57" s="4">
        <v>5.0000000000000001E-3</v>
      </c>
      <c r="K57" s="15">
        <f t="shared" si="6"/>
        <v>5901.2430852681773</v>
      </c>
      <c r="L57" s="29">
        <f t="shared" si="15"/>
        <v>112289.95691473183</v>
      </c>
      <c r="M57" s="24">
        <v>118191.2</v>
      </c>
      <c r="N57" s="25">
        <f t="shared" si="20"/>
        <v>21411350.354155589</v>
      </c>
      <c r="O57" s="4">
        <v>5.0000000000000001E-3</v>
      </c>
      <c r="P57" s="15">
        <f t="shared" si="21"/>
        <v>8921.3959808981617</v>
      </c>
      <c r="Q57" s="29">
        <f t="shared" si="16"/>
        <v>169634.28401910182</v>
      </c>
      <c r="R57" s="24">
        <v>178555.68</v>
      </c>
      <c r="S57" s="25">
        <f t="shared" si="22"/>
        <v>3335703.4302639486</v>
      </c>
      <c r="T57" s="4">
        <v>5.0000000000000001E-3</v>
      </c>
      <c r="U57" s="15">
        <f t="shared" si="13"/>
        <v>1370.8370261358691</v>
      </c>
      <c r="V57" s="25">
        <f t="shared" si="23"/>
        <v>26454.362973864132</v>
      </c>
      <c r="W57" s="24">
        <v>27825.200000000001</v>
      </c>
      <c r="X57" s="33">
        <f t="shared" si="10"/>
        <v>30337.487459437983</v>
      </c>
      <c r="Y57" s="33">
        <f t="shared" si="11"/>
        <v>577317.59254056192</v>
      </c>
      <c r="Z57" s="34">
        <f t="shared" si="12"/>
        <v>607655.08000000007</v>
      </c>
      <c r="AA57" s="18"/>
      <c r="AC57" s="40">
        <f t="shared" si="17"/>
        <v>72855664.470189035</v>
      </c>
    </row>
    <row r="58" spans="1:29" x14ac:dyDescent="0.25">
      <c r="A58" s="6"/>
      <c r="B58" s="2">
        <v>43677</v>
      </c>
      <c r="C58" s="3">
        <v>31</v>
      </c>
      <c r="D58" s="4">
        <v>5.0000000000000001E-3</v>
      </c>
      <c r="E58" s="15">
        <f t="shared" si="18"/>
        <v>33676688.292493001</v>
      </c>
      <c r="F58" s="15">
        <f t="shared" si="4"/>
        <v>14499.685237045596</v>
      </c>
      <c r="G58" s="15">
        <f t="shared" si="14"/>
        <v>268583.31476295443</v>
      </c>
      <c r="H58" s="16">
        <v>283083</v>
      </c>
      <c r="I58" s="25">
        <f t="shared" si="19"/>
        <v>14050693.447728893</v>
      </c>
      <c r="J58" s="4">
        <v>5.0000000000000001E-3</v>
      </c>
      <c r="K58" s="15">
        <f t="shared" si="6"/>
        <v>6049.6041233277183</v>
      </c>
      <c r="L58" s="29">
        <f t="shared" si="15"/>
        <v>112141.59587667228</v>
      </c>
      <c r="M58" s="24">
        <v>118191.2</v>
      </c>
      <c r="N58" s="25">
        <f t="shared" si="20"/>
        <v>21241716.070136487</v>
      </c>
      <c r="O58" s="4">
        <v>5.0000000000000001E-3</v>
      </c>
      <c r="P58" s="15">
        <f t="shared" si="21"/>
        <v>9145.7388635309871</v>
      </c>
      <c r="Q58" s="29">
        <f t="shared" si="16"/>
        <v>169409.94113646902</v>
      </c>
      <c r="R58" s="24">
        <v>178555.68</v>
      </c>
      <c r="S58" s="25">
        <f t="shared" si="22"/>
        <v>3309249.0672900844</v>
      </c>
      <c r="T58" s="4">
        <v>5.0000000000000001E-3</v>
      </c>
      <c r="U58" s="15">
        <f t="shared" si="13"/>
        <v>1405.2975491231866</v>
      </c>
      <c r="V58" s="25">
        <f t="shared" si="23"/>
        <v>26419.902450876813</v>
      </c>
      <c r="W58" s="24">
        <v>27825.200000000001</v>
      </c>
      <c r="X58" s="33">
        <f t="shared" si="10"/>
        <v>31100.325773027489</v>
      </c>
      <c r="Y58" s="33">
        <f t="shared" si="11"/>
        <v>576554.75422697247</v>
      </c>
      <c r="Z58" s="34">
        <f t="shared" si="12"/>
        <v>607655.07999999984</v>
      </c>
      <c r="AA58" s="18"/>
      <c r="AC58" s="40">
        <f t="shared" si="17"/>
        <v>72278346.877648458</v>
      </c>
    </row>
    <row r="59" spans="1:29" x14ac:dyDescent="0.25">
      <c r="A59" s="6"/>
      <c r="B59" s="2">
        <v>43708</v>
      </c>
      <c r="C59" s="3">
        <v>31</v>
      </c>
      <c r="D59" s="4">
        <v>5.0000000000000001E-3</v>
      </c>
      <c r="E59" s="15">
        <f t="shared" si="18"/>
        <v>33408104.977730047</v>
      </c>
      <c r="F59" s="15">
        <f t="shared" si="4"/>
        <v>14384.045198744881</v>
      </c>
      <c r="G59" s="15">
        <f t="shared" si="14"/>
        <v>268698.95480125514</v>
      </c>
      <c r="H59" s="16">
        <v>283083</v>
      </c>
      <c r="I59" s="25">
        <f t="shared" si="19"/>
        <v>13938551.851852221</v>
      </c>
      <c r="J59" s="4">
        <v>5.0000000000000001E-3</v>
      </c>
      <c r="K59" s="15">
        <f t="shared" si="6"/>
        <v>6001.3209362141506</v>
      </c>
      <c r="L59" s="29">
        <f t="shared" si="15"/>
        <v>112189.87906378585</v>
      </c>
      <c r="M59" s="24">
        <v>118191.2</v>
      </c>
      <c r="N59" s="25">
        <f t="shared" si="20"/>
        <v>21072306.129000019</v>
      </c>
      <c r="O59" s="4">
        <v>5.0000000000000001E-3</v>
      </c>
      <c r="P59" s="15">
        <f t="shared" si="21"/>
        <v>9072.7984722083402</v>
      </c>
      <c r="Q59" s="29">
        <f t="shared" si="16"/>
        <v>169482.88152779164</v>
      </c>
      <c r="R59" s="24">
        <v>178555.68</v>
      </c>
      <c r="S59" s="25">
        <f t="shared" si="22"/>
        <v>3282829.1648392077</v>
      </c>
      <c r="T59" s="4">
        <v>5.0000000000000001E-3</v>
      </c>
      <c r="U59" s="15">
        <f t="shared" si="13"/>
        <v>1394.0781384933621</v>
      </c>
      <c r="V59" s="25">
        <f t="shared" si="23"/>
        <v>26431.121861506639</v>
      </c>
      <c r="W59" s="24">
        <v>27825.200000000001</v>
      </c>
      <c r="X59" s="33">
        <f t="shared" si="10"/>
        <v>30852.242745660737</v>
      </c>
      <c r="Y59" s="33">
        <f t="shared" si="11"/>
        <v>576802.83725433925</v>
      </c>
      <c r="Z59" s="34">
        <f t="shared" si="12"/>
        <v>607655.07999999996</v>
      </c>
      <c r="AA59" s="18"/>
      <c r="AC59" s="40">
        <f t="shared" si="17"/>
        <v>71701792.12342149</v>
      </c>
    </row>
    <row r="60" spans="1:29" x14ac:dyDescent="0.25">
      <c r="A60" s="6"/>
      <c r="B60" s="2">
        <v>43738</v>
      </c>
      <c r="C60" s="3">
        <v>30</v>
      </c>
      <c r="D60" s="4">
        <v>5.0000000000000001E-3</v>
      </c>
      <c r="E60" s="15">
        <f t="shared" si="18"/>
        <v>33139406.022928793</v>
      </c>
      <c r="F60" s="15">
        <f t="shared" si="4"/>
        <v>13808.085842886996</v>
      </c>
      <c r="G60" s="15">
        <f t="shared" si="14"/>
        <v>269274.914157113</v>
      </c>
      <c r="H60" s="16">
        <v>283083</v>
      </c>
      <c r="I60" s="25">
        <f t="shared" si="19"/>
        <v>13826361.972788436</v>
      </c>
      <c r="J60" s="4">
        <v>5.0000000000000001E-3</v>
      </c>
      <c r="K60" s="15">
        <f t="shared" si="6"/>
        <v>5760.984155328516</v>
      </c>
      <c r="L60" s="29">
        <f t="shared" si="15"/>
        <v>112430.21584467147</v>
      </c>
      <c r="M60" s="24">
        <v>118191.2</v>
      </c>
      <c r="N60" s="25">
        <f t="shared" si="20"/>
        <v>20902823.247472227</v>
      </c>
      <c r="O60" s="4">
        <v>5.0000000000000001E-3</v>
      </c>
      <c r="P60" s="15">
        <f t="shared" si="21"/>
        <v>8709.5096864467614</v>
      </c>
      <c r="Q60" s="29">
        <f t="shared" si="16"/>
        <v>169846.17031355324</v>
      </c>
      <c r="R60" s="24">
        <v>178555.68</v>
      </c>
      <c r="S60" s="25">
        <f t="shared" si="22"/>
        <v>3256398.0429777009</v>
      </c>
      <c r="T60" s="4">
        <v>5.0000000000000001E-3</v>
      </c>
      <c r="U60" s="15">
        <f t="shared" si="13"/>
        <v>1338.2457710867263</v>
      </c>
      <c r="V60" s="25">
        <f t="shared" si="23"/>
        <v>26486.954228913273</v>
      </c>
      <c r="W60" s="24">
        <v>27825.200000000001</v>
      </c>
      <c r="X60" s="33">
        <f t="shared" si="10"/>
        <v>29616.825455749004</v>
      </c>
      <c r="Y60" s="33">
        <f t="shared" si="11"/>
        <v>578038.25454425102</v>
      </c>
      <c r="Z60" s="34">
        <f t="shared" si="12"/>
        <v>607655.08000000007</v>
      </c>
      <c r="AA60" s="18"/>
      <c r="AC60" s="40">
        <f t="shared" si="17"/>
        <v>71124989.28616716</v>
      </c>
    </row>
    <row r="61" spans="1:29" x14ac:dyDescent="0.25">
      <c r="A61" s="6"/>
      <c r="B61" s="2">
        <v>43769</v>
      </c>
      <c r="C61" s="3">
        <v>31</v>
      </c>
      <c r="D61" s="4">
        <v>5.0000000000000001E-3</v>
      </c>
      <c r="E61" s="15">
        <f t="shared" si="18"/>
        <v>32870131.108771682</v>
      </c>
      <c r="F61" s="15">
        <f t="shared" si="4"/>
        <v>14152.41756072114</v>
      </c>
      <c r="G61" s="15">
        <f t="shared" si="14"/>
        <v>268930.58243927883</v>
      </c>
      <c r="H61" s="16">
        <v>283083</v>
      </c>
      <c r="I61" s="25">
        <f t="shared" si="19"/>
        <v>13713931.756943764</v>
      </c>
      <c r="J61" s="4">
        <v>5.0000000000000001E-3</v>
      </c>
      <c r="K61" s="15">
        <f t="shared" si="6"/>
        <v>5904.6095064618985</v>
      </c>
      <c r="L61" s="29">
        <f t="shared" si="15"/>
        <v>112286.5904935381</v>
      </c>
      <c r="M61" s="24">
        <v>118191.2</v>
      </c>
      <c r="N61" s="25">
        <f t="shared" si="20"/>
        <v>20732977.077158675</v>
      </c>
      <c r="O61" s="4">
        <v>5.0000000000000001E-3</v>
      </c>
      <c r="P61" s="15">
        <f t="shared" si="21"/>
        <v>8926.6984637766527</v>
      </c>
      <c r="Q61" s="29">
        <f t="shared" si="16"/>
        <v>169628.98153622335</v>
      </c>
      <c r="R61" s="24">
        <v>178555.68</v>
      </c>
      <c r="S61" s="25">
        <f t="shared" si="22"/>
        <v>3229911.0887487875</v>
      </c>
      <c r="T61" s="4">
        <v>5.0000000000000001E-3</v>
      </c>
      <c r="U61" s="15">
        <f t="shared" si="13"/>
        <v>1371.6060787837318</v>
      </c>
      <c r="V61" s="25">
        <f t="shared" si="23"/>
        <v>26453.59392121627</v>
      </c>
      <c r="W61" s="24">
        <v>27825.200000000001</v>
      </c>
      <c r="X61" s="33">
        <f t="shared" si="10"/>
        <v>30355.331609743418</v>
      </c>
      <c r="Y61" s="33">
        <f t="shared" si="11"/>
        <v>577299.74839025654</v>
      </c>
      <c r="Z61" s="34">
        <f t="shared" si="12"/>
        <v>607655.08000000007</v>
      </c>
      <c r="AA61" s="18"/>
      <c r="AC61" s="40">
        <f t="shared" si="17"/>
        <v>70546951.031622902</v>
      </c>
    </row>
    <row r="62" spans="1:29" x14ac:dyDescent="0.25">
      <c r="A62" s="6"/>
      <c r="B62" s="2">
        <v>43799</v>
      </c>
      <c r="C62" s="3">
        <v>30</v>
      </c>
      <c r="D62" s="4">
        <v>5.0000000000000001E-3</v>
      </c>
      <c r="E62" s="15">
        <f t="shared" si="18"/>
        <v>32601200.526332404</v>
      </c>
      <c r="F62" s="15">
        <f t="shared" si="4"/>
        <v>13583.833552638502</v>
      </c>
      <c r="G62" s="15">
        <f t="shared" si="14"/>
        <v>269499.16644736152</v>
      </c>
      <c r="H62" s="16">
        <v>283083</v>
      </c>
      <c r="I62" s="25">
        <f t="shared" si="19"/>
        <v>13601645.166450227</v>
      </c>
      <c r="J62" s="4">
        <v>5.0000000000000001E-3</v>
      </c>
      <c r="K62" s="15">
        <f t="shared" si="6"/>
        <v>5667.3521526875948</v>
      </c>
      <c r="L62" s="29">
        <f t="shared" si="15"/>
        <v>112523.8478473124</v>
      </c>
      <c r="M62" s="24">
        <v>118191.2</v>
      </c>
      <c r="N62" s="25">
        <f t="shared" si="20"/>
        <v>20563348.09562245</v>
      </c>
      <c r="O62" s="4">
        <v>5.0000000000000001E-3</v>
      </c>
      <c r="P62" s="15">
        <f t="shared" si="21"/>
        <v>8568.0617065093556</v>
      </c>
      <c r="Q62" s="29">
        <f t="shared" si="16"/>
        <v>169987.61829349064</v>
      </c>
      <c r="R62" s="24">
        <v>178555.68</v>
      </c>
      <c r="S62" s="25">
        <f t="shared" si="22"/>
        <v>3203457.4948275713</v>
      </c>
      <c r="T62" s="4">
        <v>5.0000000000000001E-3</v>
      </c>
      <c r="U62" s="15">
        <f t="shared" si="13"/>
        <v>1316.4893814359882</v>
      </c>
      <c r="V62" s="25">
        <f t="shared" si="23"/>
        <v>26508.710618564011</v>
      </c>
      <c r="W62" s="24">
        <v>27825.200000000001</v>
      </c>
      <c r="X62" s="33">
        <f t="shared" si="10"/>
        <v>29135.736793271441</v>
      </c>
      <c r="Y62" s="33">
        <f t="shared" si="11"/>
        <v>578519.34320672858</v>
      </c>
      <c r="Z62" s="34">
        <f t="shared" si="12"/>
        <v>607655.08000000007</v>
      </c>
      <c r="AA62" s="18"/>
      <c r="AC62" s="40">
        <f t="shared" si="17"/>
        <v>69969651.283232659</v>
      </c>
    </row>
    <row r="63" spans="1:29" x14ac:dyDescent="0.25">
      <c r="A63" s="6"/>
      <c r="B63" s="2">
        <v>43830</v>
      </c>
      <c r="C63" s="3">
        <v>31</v>
      </c>
      <c r="D63" s="4">
        <v>5.0000000000000001E-3</v>
      </c>
      <c r="E63" s="15">
        <f t="shared" si="18"/>
        <v>32331701.359885044</v>
      </c>
      <c r="F63" s="15">
        <f t="shared" si="4"/>
        <v>13920.593641061616</v>
      </c>
      <c r="G63" s="15">
        <f t="shared" si="14"/>
        <v>269162.40635893837</v>
      </c>
      <c r="H63" s="16">
        <v>283083</v>
      </c>
      <c r="I63" s="25">
        <f t="shared" si="19"/>
        <v>13489121.318602914</v>
      </c>
      <c r="J63" s="4">
        <v>5.0000000000000001E-3</v>
      </c>
      <c r="K63" s="15">
        <f t="shared" si="6"/>
        <v>5807.8161232873654</v>
      </c>
      <c r="L63" s="29">
        <f t="shared" si="15"/>
        <v>112383.38387671263</v>
      </c>
      <c r="M63" s="24">
        <v>118191.2</v>
      </c>
      <c r="N63" s="25">
        <f t="shared" si="20"/>
        <v>20393360.47732896</v>
      </c>
      <c r="O63" s="4">
        <v>5.0000000000000001E-3</v>
      </c>
      <c r="P63" s="15">
        <f t="shared" si="21"/>
        <v>8780.4746499610792</v>
      </c>
      <c r="Q63" s="29">
        <f t="shared" si="16"/>
        <v>169775.20535003892</v>
      </c>
      <c r="R63" s="24">
        <v>178555.68</v>
      </c>
      <c r="S63" s="25">
        <f t="shared" si="22"/>
        <v>3176948.7842090074</v>
      </c>
      <c r="T63" s="4">
        <v>5.0000000000000001E-3</v>
      </c>
      <c r="U63" s="15">
        <f t="shared" si="13"/>
        <v>1349.1152371298524</v>
      </c>
      <c r="V63" s="25">
        <f t="shared" si="23"/>
        <v>26476.084762870149</v>
      </c>
      <c r="W63" s="24">
        <v>27825.200000000001</v>
      </c>
      <c r="X63" s="33">
        <f t="shared" si="10"/>
        <v>29857.99965143991</v>
      </c>
      <c r="Y63" s="33">
        <f t="shared" si="11"/>
        <v>577797.08034856</v>
      </c>
      <c r="Z63" s="34">
        <f t="shared" si="12"/>
        <v>607655.07999999996</v>
      </c>
      <c r="AA63" s="18"/>
      <c r="AC63" s="40">
        <f t="shared" si="17"/>
        <v>69391131.940025926</v>
      </c>
    </row>
    <row r="64" spans="1:29" x14ac:dyDescent="0.25">
      <c r="A64" s="6"/>
      <c r="B64" s="2">
        <v>43861</v>
      </c>
      <c r="C64" s="3">
        <v>31</v>
      </c>
      <c r="D64" s="4">
        <v>5.0000000000000001E-3</v>
      </c>
      <c r="E64" s="15">
        <f t="shared" si="18"/>
        <v>32062538.953526106</v>
      </c>
      <c r="F64" s="15">
        <f t="shared" si="4"/>
        <v>13804.704271657074</v>
      </c>
      <c r="G64" s="15">
        <f t="shared" si="14"/>
        <v>269278.2957283429</v>
      </c>
      <c r="H64" s="16">
        <v>283083</v>
      </c>
      <c r="I64" s="25">
        <f t="shared" si="19"/>
        <v>13376737.934726201</v>
      </c>
      <c r="J64" s="4">
        <v>5.0000000000000001E-3</v>
      </c>
      <c r="K64" s="15">
        <f t="shared" si="6"/>
        <v>5759.4288330071149</v>
      </c>
      <c r="L64" s="29">
        <f t="shared" si="15"/>
        <v>112431.77116699288</v>
      </c>
      <c r="M64" s="24">
        <v>118191.2</v>
      </c>
      <c r="N64" s="25">
        <f t="shared" si="20"/>
        <v>20223585.271978922</v>
      </c>
      <c r="O64" s="4">
        <v>5.0000000000000001E-3</v>
      </c>
      <c r="P64" s="15">
        <f t="shared" si="21"/>
        <v>8707.3769921020357</v>
      </c>
      <c r="Q64" s="29">
        <f t="shared" si="16"/>
        <v>169848.30300789795</v>
      </c>
      <c r="R64" s="24">
        <v>178555.68</v>
      </c>
      <c r="S64" s="25">
        <f t="shared" si="22"/>
        <v>3150472.6994461371</v>
      </c>
      <c r="T64" s="4">
        <v>5.0000000000000001E-3</v>
      </c>
      <c r="U64" s="15">
        <f t="shared" si="13"/>
        <v>1337.8719682579488</v>
      </c>
      <c r="V64" s="25">
        <f t="shared" si="23"/>
        <v>26487.32803174205</v>
      </c>
      <c r="W64" s="24">
        <v>27825.200000000001</v>
      </c>
      <c r="X64" s="33">
        <f t="shared" si="10"/>
        <v>29609.382065024176</v>
      </c>
      <c r="Y64" s="33">
        <f t="shared" si="11"/>
        <v>578045.69793497573</v>
      </c>
      <c r="Z64" s="34">
        <f t="shared" si="12"/>
        <v>607655.07999999996</v>
      </c>
      <c r="AA64" s="18"/>
      <c r="AC64" s="40">
        <f t="shared" si="17"/>
        <v>68813334.859677359</v>
      </c>
    </row>
    <row r="65" spans="1:29" x14ac:dyDescent="0.25">
      <c r="A65" s="6"/>
      <c r="B65" s="2">
        <v>43890</v>
      </c>
      <c r="C65" s="3">
        <v>29</v>
      </c>
      <c r="D65" s="4">
        <v>5.0000000000000001E-3</v>
      </c>
      <c r="E65" s="15">
        <f t="shared" si="18"/>
        <v>31793260.657797761</v>
      </c>
      <c r="F65" s="15">
        <f t="shared" si="4"/>
        <v>12805.618876057431</v>
      </c>
      <c r="G65" s="15">
        <f t="shared" si="14"/>
        <v>270277.38112394256</v>
      </c>
      <c r="H65" s="16">
        <v>283083</v>
      </c>
      <c r="I65" s="25">
        <f t="shared" si="19"/>
        <v>13264306.163559208</v>
      </c>
      <c r="J65" s="4">
        <v>5.0000000000000001E-3</v>
      </c>
      <c r="K65" s="15">
        <f t="shared" si="6"/>
        <v>5342.5677603224594</v>
      </c>
      <c r="L65" s="29">
        <f t="shared" si="15"/>
        <v>112848.63223967754</v>
      </c>
      <c r="M65" s="24">
        <v>118191.2</v>
      </c>
      <c r="N65" s="25">
        <f t="shared" si="20"/>
        <v>20053736.968971025</v>
      </c>
      <c r="O65" s="4">
        <v>5.0000000000000001E-3</v>
      </c>
      <c r="P65" s="15">
        <f t="shared" si="21"/>
        <v>8077.1996125022197</v>
      </c>
      <c r="Q65" s="29">
        <f t="shared" si="16"/>
        <v>170478.48038749778</v>
      </c>
      <c r="R65" s="24">
        <v>178555.68</v>
      </c>
      <c r="S65" s="25">
        <f t="shared" si="22"/>
        <v>3123985.371414395</v>
      </c>
      <c r="T65" s="4">
        <v>5.0000000000000001E-3</v>
      </c>
      <c r="U65" s="15">
        <f t="shared" si="13"/>
        <v>1241.0352845344858</v>
      </c>
      <c r="V65" s="25">
        <f t="shared" si="23"/>
        <v>26584.164715465515</v>
      </c>
      <c r="W65" s="24">
        <v>27825.200000000001</v>
      </c>
      <c r="X65" s="33">
        <f t="shared" si="10"/>
        <v>27466.421533416597</v>
      </c>
      <c r="Y65" s="33">
        <f t="shared" si="11"/>
        <v>580188.65846658335</v>
      </c>
      <c r="Z65" s="34">
        <f t="shared" si="12"/>
        <v>607655.07999999996</v>
      </c>
      <c r="AA65" s="18"/>
      <c r="AC65" s="40">
        <f t="shared" si="17"/>
        <v>68235289.161742389</v>
      </c>
    </row>
    <row r="66" spans="1:29" x14ac:dyDescent="0.25">
      <c r="A66" s="6"/>
      <c r="B66" s="2">
        <v>43921</v>
      </c>
      <c r="C66" s="3">
        <v>31</v>
      </c>
      <c r="D66" s="4">
        <v>5.0000000000000001E-3</v>
      </c>
      <c r="E66" s="15">
        <f t="shared" si="18"/>
        <v>31522983.27667382</v>
      </c>
      <c r="F66" s="15">
        <f t="shared" si="4"/>
        <v>13572.395577456784</v>
      </c>
      <c r="G66" s="15">
        <f t="shared" si="14"/>
        <v>269510.6044225432</v>
      </c>
      <c r="H66" s="16">
        <v>283083</v>
      </c>
      <c r="I66" s="25">
        <f t="shared" si="19"/>
        <v>13151457.531319531</v>
      </c>
      <c r="J66" s="4">
        <v>5.0000000000000001E-3</v>
      </c>
      <c r="K66" s="15">
        <f t="shared" si="6"/>
        <v>5662.4331037625752</v>
      </c>
      <c r="L66" s="29">
        <f t="shared" si="15"/>
        <v>112528.76689623742</v>
      </c>
      <c r="M66" s="24">
        <v>118191.2</v>
      </c>
      <c r="N66" s="25">
        <f t="shared" si="20"/>
        <v>19883258.488583528</v>
      </c>
      <c r="O66" s="4">
        <v>5.0000000000000001E-3</v>
      </c>
      <c r="P66" s="15">
        <f t="shared" si="21"/>
        <v>8560.8474048067965</v>
      </c>
      <c r="Q66" s="29">
        <f t="shared" si="16"/>
        <v>169994.83259519321</v>
      </c>
      <c r="R66" s="24">
        <v>178555.68</v>
      </c>
      <c r="S66" s="25">
        <f t="shared" si="22"/>
        <v>3097401.2066989294</v>
      </c>
      <c r="T66" s="4">
        <v>5.0000000000000001E-3</v>
      </c>
      <c r="U66" s="15">
        <f t="shared" si="13"/>
        <v>1315.3347590091344</v>
      </c>
      <c r="V66" s="25">
        <f t="shared" si="23"/>
        <v>26509.865240990868</v>
      </c>
      <c r="W66" s="24">
        <v>27825.200000000001</v>
      </c>
      <c r="X66" s="33">
        <f t="shared" si="10"/>
        <v>29111.010845035293</v>
      </c>
      <c r="Y66" s="33">
        <f t="shared" si="11"/>
        <v>578544.06915496464</v>
      </c>
      <c r="Z66" s="34">
        <f t="shared" si="12"/>
        <v>607655.08000000007</v>
      </c>
      <c r="AA66" s="18"/>
      <c r="AC66" s="40">
        <f t="shared" si="17"/>
        <v>67655100.503275812</v>
      </c>
    </row>
    <row r="67" spans="1:29" x14ac:dyDescent="0.25">
      <c r="A67" s="6"/>
      <c r="B67" s="2">
        <v>43951</v>
      </c>
      <c r="C67" s="3">
        <v>30</v>
      </c>
      <c r="D67" s="4">
        <v>5.0000000000000001E-3</v>
      </c>
      <c r="E67" s="15">
        <f>E66-G66</f>
        <v>31253472.672251277</v>
      </c>
      <c r="F67" s="15">
        <f>C67*D67*E67/360</f>
        <v>13022.280280104698</v>
      </c>
      <c r="G67" s="15">
        <f>H67-F67</f>
        <v>270060.71971989528</v>
      </c>
      <c r="H67" s="16">
        <v>283083</v>
      </c>
      <c r="I67" s="25">
        <f t="shared" si="19"/>
        <v>13038928.764423294</v>
      </c>
      <c r="J67" s="4">
        <v>5.0000000000000001E-3</v>
      </c>
      <c r="K67" s="15">
        <f t="shared" si="6"/>
        <v>5432.8869851763729</v>
      </c>
      <c r="L67" s="29">
        <f t="shared" si="15"/>
        <v>112758.31301482362</v>
      </c>
      <c r="M67" s="24">
        <v>118191.2</v>
      </c>
      <c r="N67" s="25">
        <f t="shared" si="20"/>
        <v>19713263.655988336</v>
      </c>
      <c r="O67" s="4">
        <v>5.0000000000000001E-3</v>
      </c>
      <c r="P67" s="15">
        <f t="shared" si="21"/>
        <v>8213.8598566618057</v>
      </c>
      <c r="Q67" s="29">
        <f t="shared" si="16"/>
        <v>170341.82014333818</v>
      </c>
      <c r="R67" s="24">
        <v>178555.68</v>
      </c>
      <c r="S67" s="25">
        <f t="shared" si="22"/>
        <v>3070891.3414579388</v>
      </c>
      <c r="T67" s="4">
        <v>5.0000000000000001E-3</v>
      </c>
      <c r="U67" s="15">
        <f t="shared" si="13"/>
        <v>1262.0101403251801</v>
      </c>
      <c r="V67" s="25">
        <f t="shared" si="23"/>
        <v>26563.189859674821</v>
      </c>
      <c r="W67" s="24">
        <v>27825.200000000001</v>
      </c>
      <c r="X67" s="33">
        <f t="shared" si="10"/>
        <v>27931.037262268055</v>
      </c>
      <c r="Y67" s="33">
        <f t="shared" si="11"/>
        <v>579724.04273773183</v>
      </c>
      <c r="Z67" s="34">
        <f t="shared" si="12"/>
        <v>607655.07999999984</v>
      </c>
      <c r="AA67" s="18"/>
      <c r="AC67" s="40">
        <f>E67+I67+N67+S67</f>
        <v>67076556.434120849</v>
      </c>
    </row>
    <row r="68" spans="1:29" ht="15.75" thickBot="1" x14ac:dyDescent="0.3">
      <c r="A68" s="6"/>
      <c r="B68" s="8">
        <v>43982</v>
      </c>
      <c r="C68" s="9">
        <v>31</v>
      </c>
      <c r="D68" s="10">
        <v>5.0000000000000001E-3</v>
      </c>
      <c r="E68" s="20">
        <f t="shared" si="18"/>
        <v>30983411.952531382</v>
      </c>
      <c r="F68" s="20">
        <f t="shared" ref="F68:F131" si="24">C68*D68*E68/360</f>
        <v>13340.080146228789</v>
      </c>
      <c r="G68" s="20">
        <f t="shared" si="14"/>
        <v>269742.91985377122</v>
      </c>
      <c r="H68" s="21">
        <v>283083</v>
      </c>
      <c r="I68" s="26">
        <f t="shared" si="19"/>
        <v>12926170.45140847</v>
      </c>
      <c r="J68" s="10">
        <v>5.0000000000000001E-3</v>
      </c>
      <c r="K68" s="20">
        <f t="shared" si="6"/>
        <v>5565.4344999119803</v>
      </c>
      <c r="L68" s="30">
        <f t="shared" si="15"/>
        <v>112625.76550008802</v>
      </c>
      <c r="M68" s="37">
        <v>118191.2</v>
      </c>
      <c r="N68" s="26">
        <f t="shared" si="20"/>
        <v>19542921.835844997</v>
      </c>
      <c r="O68" s="10">
        <v>5.0000000000000001E-3</v>
      </c>
      <c r="P68" s="20">
        <f t="shared" si="21"/>
        <v>8414.3135682110405</v>
      </c>
      <c r="Q68" s="30">
        <f t="shared" si="16"/>
        <v>170141.36643178895</v>
      </c>
      <c r="R68" s="37">
        <v>178555.68</v>
      </c>
      <c r="S68" s="26">
        <f t="shared" si="22"/>
        <v>3044328.151598264</v>
      </c>
      <c r="T68" s="10">
        <v>5.0000000000000001E-3</v>
      </c>
      <c r="U68" s="20">
        <f t="shared" si="13"/>
        <v>1292.7968862951532</v>
      </c>
      <c r="V68" s="26">
        <f t="shared" si="23"/>
        <v>26532.403113704848</v>
      </c>
      <c r="W68" s="37">
        <v>27825.200000000001</v>
      </c>
      <c r="X68" s="38">
        <f t="shared" si="10"/>
        <v>28612.625100646965</v>
      </c>
      <c r="Y68" s="38">
        <f t="shared" si="11"/>
        <v>579042.45489935298</v>
      </c>
      <c r="Z68" s="39">
        <f t="shared" si="12"/>
        <v>607655.07999999996</v>
      </c>
      <c r="AA68" s="19"/>
      <c r="AB68" s="42"/>
      <c r="AC68" s="43">
        <f>E68+I68+N68+S68</f>
        <v>66496832.391383119</v>
      </c>
    </row>
    <row r="69" spans="1:29" x14ac:dyDescent="0.25">
      <c r="A69" s="6"/>
      <c r="B69" s="2">
        <v>44012</v>
      </c>
      <c r="C69" s="3">
        <v>30</v>
      </c>
      <c r="D69" s="4">
        <v>5.0000000000000001E-3</v>
      </c>
      <c r="E69" s="15">
        <f t="shared" si="18"/>
        <v>30713669.032677609</v>
      </c>
      <c r="F69" s="15">
        <f t="shared" si="24"/>
        <v>12797.362096949004</v>
      </c>
      <c r="G69" s="15">
        <f t="shared" si="14"/>
        <v>270285.63790305099</v>
      </c>
      <c r="H69" s="16">
        <v>283083</v>
      </c>
      <c r="I69" s="25">
        <f t="shared" si="19"/>
        <v>12813544.685908383</v>
      </c>
      <c r="J69" s="4">
        <v>5.0000000000000001E-3</v>
      </c>
      <c r="K69" s="15">
        <f t="shared" si="6"/>
        <v>5338.9769524618268</v>
      </c>
      <c r="L69" s="29">
        <f t="shared" si="15"/>
        <v>112852.22304753817</v>
      </c>
      <c r="M69" s="24">
        <v>118191.2</v>
      </c>
      <c r="N69" s="25">
        <f t="shared" si="20"/>
        <v>19372780.46941321</v>
      </c>
      <c r="O69" s="4">
        <v>5.0000000000000001E-3</v>
      </c>
      <c r="P69" s="15">
        <f t="shared" si="21"/>
        <v>8071.9918622555042</v>
      </c>
      <c r="Q69" s="29">
        <f t="shared" si="16"/>
        <v>170483.6881377445</v>
      </c>
      <c r="R69" s="24">
        <v>178555.68</v>
      </c>
      <c r="S69" s="25">
        <f t="shared" si="22"/>
        <v>3017795.7484845594</v>
      </c>
      <c r="T69" s="4">
        <v>5.0000000000000001E-3</v>
      </c>
      <c r="U69" s="15">
        <f t="shared" si="13"/>
        <v>1240.1900336237916</v>
      </c>
      <c r="V69" s="25">
        <f t="shared" si="23"/>
        <v>26585.009966376208</v>
      </c>
      <c r="W69" s="24">
        <v>27825.200000000001</v>
      </c>
      <c r="X69" s="33">
        <f t="shared" si="10"/>
        <v>27448.520945290129</v>
      </c>
      <c r="Y69" s="33">
        <f t="shared" si="11"/>
        <v>580206.55905470997</v>
      </c>
      <c r="Z69" s="34">
        <f t="shared" si="12"/>
        <v>607655.07999999996</v>
      </c>
      <c r="AA69" s="18"/>
      <c r="AC69" s="40">
        <f t="shared" si="17"/>
        <v>65917789.936483763</v>
      </c>
    </row>
    <row r="70" spans="1:29" x14ac:dyDescent="0.25">
      <c r="A70" s="6"/>
      <c r="B70" s="2">
        <v>44043</v>
      </c>
      <c r="C70" s="3">
        <v>31</v>
      </c>
      <c r="D70" s="4">
        <v>5.0000000000000001E-3</v>
      </c>
      <c r="E70" s="15">
        <f t="shared" si="18"/>
        <v>30443383.39477456</v>
      </c>
      <c r="F70" s="15">
        <f t="shared" si="24"/>
        <v>13107.567850527936</v>
      </c>
      <c r="G70" s="15">
        <f t="shared" si="14"/>
        <v>269975.43214947206</v>
      </c>
      <c r="H70" s="16">
        <v>283083</v>
      </c>
      <c r="I70" s="25">
        <f t="shared" si="19"/>
        <v>12700692.462860845</v>
      </c>
      <c r="J70" s="4">
        <v>5.0000000000000001E-3</v>
      </c>
      <c r="K70" s="15">
        <f t="shared" si="6"/>
        <v>5468.3536992873087</v>
      </c>
      <c r="L70" s="29">
        <f t="shared" si="15"/>
        <v>112722.84630071268</v>
      </c>
      <c r="M70" s="24">
        <v>118191.2</v>
      </c>
      <c r="N70" s="25">
        <f t="shared" si="20"/>
        <v>19202296.781275466</v>
      </c>
      <c r="O70" s="4">
        <v>5.0000000000000001E-3</v>
      </c>
      <c r="P70" s="15">
        <f t="shared" si="21"/>
        <v>8267.6555586047143</v>
      </c>
      <c r="Q70" s="29">
        <f t="shared" si="16"/>
        <v>170288.02444139528</v>
      </c>
      <c r="R70" s="24">
        <v>178555.68</v>
      </c>
      <c r="S70" s="25">
        <f t="shared" si="22"/>
        <v>2991210.7385181831</v>
      </c>
      <c r="T70" s="4">
        <v>5.0000000000000001E-3</v>
      </c>
      <c r="U70" s="15">
        <f t="shared" si="13"/>
        <v>1270.2401766310093</v>
      </c>
      <c r="V70" s="25">
        <f t="shared" si="23"/>
        <v>26554.95982336899</v>
      </c>
      <c r="W70" s="24">
        <v>27825.200000000001</v>
      </c>
      <c r="X70" s="33">
        <f t="shared" si="10"/>
        <v>28113.817285050969</v>
      </c>
      <c r="Y70" s="33">
        <f t="shared" si="11"/>
        <v>579541.26271494897</v>
      </c>
      <c r="Z70" s="34">
        <f t="shared" si="12"/>
        <v>607655.07999999984</v>
      </c>
      <c r="AA70" s="18"/>
      <c r="AC70" s="40">
        <f t="shared" si="17"/>
        <v>65337583.377429061</v>
      </c>
    </row>
    <row r="71" spans="1:29" x14ac:dyDescent="0.25">
      <c r="A71" s="6"/>
      <c r="B71" s="2">
        <v>44074</v>
      </c>
      <c r="C71" s="3">
        <v>31</v>
      </c>
      <c r="D71" s="4">
        <v>5.0000000000000001E-3</v>
      </c>
      <c r="E71" s="15">
        <f t="shared" si="18"/>
        <v>30173407.962625086</v>
      </c>
      <c r="F71" s="15">
        <f t="shared" si="24"/>
        <v>12991.328428352466</v>
      </c>
      <c r="G71" s="15">
        <f t="shared" si="14"/>
        <v>270091.67157164752</v>
      </c>
      <c r="H71" s="16">
        <v>283083</v>
      </c>
      <c r="I71" s="25">
        <f t="shared" si="19"/>
        <v>12587969.616560133</v>
      </c>
      <c r="J71" s="4">
        <v>5.0000000000000001E-3</v>
      </c>
      <c r="K71" s="15">
        <f t="shared" si="6"/>
        <v>5419.8202515745015</v>
      </c>
      <c r="L71" s="29">
        <f t="shared" si="15"/>
        <v>112771.37974842549</v>
      </c>
      <c r="M71" s="24">
        <v>118191.2</v>
      </c>
      <c r="N71" s="25">
        <f t="shared" si="20"/>
        <v>19032008.756834071</v>
      </c>
      <c r="O71" s="4">
        <v>5.0000000000000001E-3</v>
      </c>
      <c r="P71" s="15">
        <f t="shared" si="21"/>
        <v>8194.3371036368935</v>
      </c>
      <c r="Q71" s="29">
        <f t="shared" si="16"/>
        <v>170361.34289636309</v>
      </c>
      <c r="R71" s="24">
        <v>178555.68</v>
      </c>
      <c r="S71" s="25">
        <f t="shared" si="22"/>
        <v>2964655.7786948141</v>
      </c>
      <c r="T71" s="4">
        <v>5.0000000000000001E-3</v>
      </c>
      <c r="U71" s="15">
        <f t="shared" si="13"/>
        <v>1258.9634128704006</v>
      </c>
      <c r="V71" s="25">
        <f t="shared" si="23"/>
        <v>26566.236587129599</v>
      </c>
      <c r="W71" s="24">
        <v>27825.200000000001</v>
      </c>
      <c r="X71" s="33">
        <f t="shared" si="10"/>
        <v>27864.449196434263</v>
      </c>
      <c r="Y71" s="33">
        <f t="shared" si="11"/>
        <v>579790.63080356573</v>
      </c>
      <c r="Z71" s="34">
        <f t="shared" si="12"/>
        <v>607655.08000000007</v>
      </c>
      <c r="AA71" s="18"/>
      <c r="AC71" s="40">
        <f t="shared" si="17"/>
        <v>64758042.114714108</v>
      </c>
    </row>
    <row r="72" spans="1:29" x14ac:dyDescent="0.25">
      <c r="A72" s="6"/>
      <c r="B72" s="2">
        <v>44104</v>
      </c>
      <c r="C72" s="3">
        <v>30</v>
      </c>
      <c r="D72" s="4">
        <v>5.0000000000000001E-3</v>
      </c>
      <c r="E72" s="15">
        <f t="shared" si="18"/>
        <v>29903316.29105344</v>
      </c>
      <c r="F72" s="15">
        <f t="shared" si="24"/>
        <v>12459.715121272266</v>
      </c>
      <c r="G72" s="15">
        <f t="shared" si="14"/>
        <v>270623.28487872775</v>
      </c>
      <c r="H72" s="16">
        <v>283083</v>
      </c>
      <c r="I72" s="25">
        <f t="shared" si="19"/>
        <v>12475198.236811707</v>
      </c>
      <c r="J72" s="4">
        <v>5.0000000000000001E-3</v>
      </c>
      <c r="K72" s="15">
        <f t="shared" si="6"/>
        <v>5197.9992653382114</v>
      </c>
      <c r="L72" s="29">
        <f t="shared" si="15"/>
        <v>112993.20073466179</v>
      </c>
      <c r="M72" s="24">
        <v>118191.2</v>
      </c>
      <c r="N72" s="25">
        <f t="shared" si="20"/>
        <v>18861647.413937707</v>
      </c>
      <c r="O72" s="4">
        <v>5.0000000000000001E-3</v>
      </c>
      <c r="P72" s="15">
        <f t="shared" si="21"/>
        <v>7859.0197558073778</v>
      </c>
      <c r="Q72" s="29">
        <f t="shared" si="16"/>
        <v>170696.66024419261</v>
      </c>
      <c r="R72" s="24">
        <v>178555.68</v>
      </c>
      <c r="S72" s="25">
        <f t="shared" si="22"/>
        <v>2938089.5421076845</v>
      </c>
      <c r="T72" s="4">
        <v>5.0000000000000001E-3</v>
      </c>
      <c r="U72" s="15">
        <f t="shared" si="13"/>
        <v>1207.4340584004183</v>
      </c>
      <c r="V72" s="25">
        <f t="shared" si="23"/>
        <v>26617.765941599584</v>
      </c>
      <c r="W72" s="24">
        <v>27825.200000000001</v>
      </c>
      <c r="X72" s="33">
        <f t="shared" si="10"/>
        <v>26724.168200818272</v>
      </c>
      <c r="Y72" s="33">
        <f t="shared" si="11"/>
        <v>580930.91179918172</v>
      </c>
      <c r="Z72" s="34">
        <f t="shared" si="12"/>
        <v>607655.08000000007</v>
      </c>
      <c r="AA72" s="18"/>
      <c r="AC72" s="40">
        <f t="shared" si="17"/>
        <v>64178251.483910546</v>
      </c>
    </row>
    <row r="73" spans="1:29" x14ac:dyDescent="0.25">
      <c r="A73" s="6"/>
      <c r="B73" s="2">
        <v>44135</v>
      </c>
      <c r="C73" s="3">
        <v>31</v>
      </c>
      <c r="D73" s="4">
        <v>5.0000000000000001E-3</v>
      </c>
      <c r="E73" s="15">
        <f t="shared" si="18"/>
        <v>29632693.006174713</v>
      </c>
      <c r="F73" s="15">
        <f t="shared" si="24"/>
        <v>12758.520599880778</v>
      </c>
      <c r="G73" s="15">
        <f t="shared" si="14"/>
        <v>270324.47940011922</v>
      </c>
      <c r="H73" s="16">
        <v>283083</v>
      </c>
      <c r="I73" s="25">
        <f t="shared" si="19"/>
        <v>12362205.036077045</v>
      </c>
      <c r="J73" s="4">
        <v>5.0000000000000001E-3</v>
      </c>
      <c r="K73" s="15">
        <f t="shared" ref="K73:K136" si="25">C73*I73*J73/360</f>
        <v>5322.6160571998389</v>
      </c>
      <c r="L73" s="29">
        <f t="shared" si="15"/>
        <v>112868.58394280016</v>
      </c>
      <c r="M73" s="24">
        <v>118191.2</v>
      </c>
      <c r="N73" s="25">
        <f t="shared" si="20"/>
        <v>18690950.753693514</v>
      </c>
      <c r="O73" s="4">
        <v>5.0000000000000001E-3</v>
      </c>
      <c r="P73" s="15">
        <f t="shared" si="21"/>
        <v>8047.4926856180418</v>
      </c>
      <c r="Q73" s="29">
        <f t="shared" si="16"/>
        <v>170508.18731438194</v>
      </c>
      <c r="R73" s="24">
        <v>178555.68</v>
      </c>
      <c r="S73" s="25">
        <f t="shared" si="22"/>
        <v>2911471.7761660852</v>
      </c>
      <c r="T73" s="4">
        <v>5.0000000000000001E-3</v>
      </c>
      <c r="U73" s="15">
        <f t="shared" si="13"/>
        <v>1236.378425495187</v>
      </c>
      <c r="V73" s="25">
        <f t="shared" si="23"/>
        <v>26588.821574504815</v>
      </c>
      <c r="W73" s="24">
        <v>27825.200000000001</v>
      </c>
      <c r="X73" s="33">
        <f t="shared" si="10"/>
        <v>27365.007768193846</v>
      </c>
      <c r="Y73" s="33">
        <f t="shared" si="11"/>
        <v>580290.07223180623</v>
      </c>
      <c r="Z73" s="34">
        <f t="shared" si="12"/>
        <v>607655.08000000007</v>
      </c>
      <c r="AA73" s="18"/>
      <c r="AC73" s="40">
        <f t="shared" si="17"/>
        <v>63597320.572111353</v>
      </c>
    </row>
    <row r="74" spans="1:29" x14ac:dyDescent="0.25">
      <c r="A74" s="6"/>
      <c r="B74" s="2">
        <v>44165</v>
      </c>
      <c r="C74" s="3">
        <v>30</v>
      </c>
      <c r="D74" s="4">
        <v>5.0000000000000001E-3</v>
      </c>
      <c r="E74" s="15">
        <f t="shared" si="18"/>
        <v>29362368.526774593</v>
      </c>
      <c r="F74" s="15">
        <f t="shared" si="24"/>
        <v>12234.320219489413</v>
      </c>
      <c r="G74" s="15">
        <f t="shared" si="14"/>
        <v>270848.6797805106</v>
      </c>
      <c r="H74" s="16">
        <v>283083</v>
      </c>
      <c r="I74" s="25">
        <f t="shared" si="19"/>
        <v>12249336.452134244</v>
      </c>
      <c r="J74" s="4">
        <v>5.0000000000000001E-3</v>
      </c>
      <c r="K74" s="15">
        <f t="shared" si="25"/>
        <v>5103.8901883892686</v>
      </c>
      <c r="L74" s="29">
        <f t="shared" si="15"/>
        <v>113087.30981161073</v>
      </c>
      <c r="M74" s="24">
        <v>118191.2</v>
      </c>
      <c r="N74" s="25">
        <f t="shared" si="20"/>
        <v>18520442.56637913</v>
      </c>
      <c r="O74" s="4">
        <v>5.0000000000000001E-3</v>
      </c>
      <c r="P74" s="15">
        <f t="shared" si="21"/>
        <v>7716.851069324638</v>
      </c>
      <c r="Q74" s="29">
        <f t="shared" si="16"/>
        <v>170838.82893067534</v>
      </c>
      <c r="R74" s="24">
        <v>178555.68</v>
      </c>
      <c r="S74" s="25">
        <f t="shared" si="22"/>
        <v>2884882.9545915802</v>
      </c>
      <c r="T74" s="4">
        <v>5.0000000000000001E-3</v>
      </c>
      <c r="U74" s="15">
        <f t="shared" si="13"/>
        <v>1185.5683375033891</v>
      </c>
      <c r="V74" s="25">
        <f t="shared" si="23"/>
        <v>26639.631662496613</v>
      </c>
      <c r="W74" s="24">
        <v>27825.200000000001</v>
      </c>
      <c r="X74" s="33">
        <f t="shared" si="10"/>
        <v>26240.629814706706</v>
      </c>
      <c r="Y74" s="33">
        <f t="shared" si="11"/>
        <v>581414.45018529333</v>
      </c>
      <c r="Z74" s="34">
        <f t="shared" si="12"/>
        <v>607655.07999999996</v>
      </c>
      <c r="AA74" s="18"/>
      <c r="AC74" s="40">
        <f t="shared" si="17"/>
        <v>63017030.499879546</v>
      </c>
    </row>
    <row r="75" spans="1:29" x14ac:dyDescent="0.25">
      <c r="A75" s="6"/>
      <c r="B75" s="2">
        <v>44196</v>
      </c>
      <c r="C75" s="3">
        <v>31</v>
      </c>
      <c r="D75" s="4">
        <v>5.0000000000000001E-3</v>
      </c>
      <c r="E75" s="15">
        <f t="shared" si="18"/>
        <v>29091519.846994083</v>
      </c>
      <c r="F75" s="15">
        <f t="shared" si="24"/>
        <v>12525.515489678008</v>
      </c>
      <c r="G75" s="15">
        <f t="shared" si="14"/>
        <v>270557.48451032198</v>
      </c>
      <c r="H75" s="16">
        <v>283083</v>
      </c>
      <c r="I75" s="25">
        <f t="shared" si="19"/>
        <v>12136249.142322633</v>
      </c>
      <c r="J75" s="4">
        <v>5.0000000000000001E-3</v>
      </c>
      <c r="K75" s="15">
        <f t="shared" si="25"/>
        <v>5225.3294918333559</v>
      </c>
      <c r="L75" s="29">
        <f t="shared" si="15"/>
        <v>112965.87050816664</v>
      </c>
      <c r="M75" s="24">
        <v>118191.2</v>
      </c>
      <c r="N75" s="25">
        <f t="shared" si="20"/>
        <v>18349603.737448454</v>
      </c>
      <c r="O75" s="4">
        <v>5.0000000000000001E-3</v>
      </c>
      <c r="P75" s="15">
        <f t="shared" si="21"/>
        <v>7900.5238314014177</v>
      </c>
      <c r="Q75" s="29">
        <f t="shared" si="16"/>
        <v>170655.15616859857</v>
      </c>
      <c r="R75" s="24">
        <v>178555.68</v>
      </c>
      <c r="S75" s="25">
        <f t="shared" si="22"/>
        <v>2858243.3229290834</v>
      </c>
      <c r="T75" s="4">
        <v>5.0000000000000001E-3</v>
      </c>
      <c r="U75" s="15">
        <f t="shared" si="13"/>
        <v>1213.7745617918024</v>
      </c>
      <c r="V75" s="25">
        <f t="shared" si="23"/>
        <v>26611.4254382082</v>
      </c>
      <c r="W75" s="24">
        <v>27825.200000000001</v>
      </c>
      <c r="X75" s="33">
        <f t="shared" ref="X75:X138" si="26">F75+K75+P75+U75</f>
        <v>26865.143374704581</v>
      </c>
      <c r="Y75" s="33">
        <f t="shared" ref="Y75:Y138" si="27">G75+L75+Q75+V75</f>
        <v>580789.93662529532</v>
      </c>
      <c r="Z75" s="34">
        <f t="shared" ref="Z75:Z138" si="28">F75+G75+K75+L75+P75+Q75+U75+V75</f>
        <v>607655.07999999984</v>
      </c>
      <c r="AA75" s="18"/>
      <c r="AC75" s="40">
        <f t="shared" si="17"/>
        <v>62435616.049694255</v>
      </c>
    </row>
    <row r="76" spans="1:29" x14ac:dyDescent="0.25">
      <c r="A76" s="6"/>
      <c r="B76" s="2">
        <v>44227</v>
      </c>
      <c r="C76" s="3">
        <v>31</v>
      </c>
      <c r="D76" s="4">
        <v>5.0000000000000001E-3</v>
      </c>
      <c r="E76" s="15">
        <f t="shared" si="18"/>
        <v>28820962.362483762</v>
      </c>
      <c r="F76" s="15">
        <f t="shared" si="24"/>
        <v>12409.025461624953</v>
      </c>
      <c r="G76" s="15">
        <f t="shared" si="14"/>
        <v>270673.97453837504</v>
      </c>
      <c r="H76" s="16">
        <v>283083</v>
      </c>
      <c r="I76" s="25">
        <f t="shared" si="19"/>
        <v>12023283.271814467</v>
      </c>
      <c r="J76" s="4">
        <v>5.0000000000000001E-3</v>
      </c>
      <c r="K76" s="15">
        <f t="shared" si="25"/>
        <v>5176.6914086978959</v>
      </c>
      <c r="L76" s="29">
        <f t="shared" si="15"/>
        <v>113014.5085913021</v>
      </c>
      <c r="M76" s="24">
        <v>118191.2</v>
      </c>
      <c r="N76" s="25">
        <f t="shared" si="20"/>
        <v>18178948.581279855</v>
      </c>
      <c r="O76" s="4">
        <v>5.0000000000000001E-3</v>
      </c>
      <c r="P76" s="15">
        <f t="shared" si="21"/>
        <v>7827.0473058288271</v>
      </c>
      <c r="Q76" s="29">
        <f t="shared" si="16"/>
        <v>170728.63269417116</v>
      </c>
      <c r="R76" s="24">
        <v>178555.68</v>
      </c>
      <c r="S76" s="25">
        <f t="shared" si="22"/>
        <v>2831631.8974908753</v>
      </c>
      <c r="T76" s="4">
        <v>5.0000000000000001E-3</v>
      </c>
      <c r="U76" s="15">
        <f t="shared" ref="U76:U139" si="29">S76*T76*C76/365</f>
        <v>1202.4738194824265</v>
      </c>
      <c r="V76" s="25">
        <f t="shared" si="23"/>
        <v>26622.726180517573</v>
      </c>
      <c r="W76" s="24">
        <v>27825.200000000001</v>
      </c>
      <c r="X76" s="33">
        <f t="shared" si="26"/>
        <v>26615.237995634103</v>
      </c>
      <c r="Y76" s="33">
        <f t="shared" si="27"/>
        <v>581039.84200436587</v>
      </c>
      <c r="Z76" s="34">
        <f t="shared" si="28"/>
        <v>607655.07999999996</v>
      </c>
      <c r="AA76" s="18"/>
      <c r="AC76" s="40">
        <f t="shared" si="17"/>
        <v>61854826.113068953</v>
      </c>
    </row>
    <row r="77" spans="1:29" x14ac:dyDescent="0.25">
      <c r="A77" s="6"/>
      <c r="B77" s="2">
        <v>44255</v>
      </c>
      <c r="C77" s="3">
        <v>28</v>
      </c>
      <c r="D77" s="4">
        <v>5.0000000000000001E-3</v>
      </c>
      <c r="E77" s="15">
        <f t="shared" si="18"/>
        <v>28550288.387945388</v>
      </c>
      <c r="F77" s="15">
        <f t="shared" si="24"/>
        <v>11102.889928645429</v>
      </c>
      <c r="G77" s="15">
        <f t="shared" si="14"/>
        <v>271980.11007135455</v>
      </c>
      <c r="H77" s="16">
        <v>283083</v>
      </c>
      <c r="I77" s="25">
        <f t="shared" si="19"/>
        <v>11910268.763223166</v>
      </c>
      <c r="J77" s="4">
        <v>5.0000000000000001E-3</v>
      </c>
      <c r="K77" s="15">
        <f t="shared" si="25"/>
        <v>4631.7711856978976</v>
      </c>
      <c r="L77" s="29">
        <f t="shared" si="15"/>
        <v>113559.4288143021</v>
      </c>
      <c r="M77" s="24">
        <v>118191.2</v>
      </c>
      <c r="N77" s="25">
        <f t="shared" si="20"/>
        <v>18008219.948585685</v>
      </c>
      <c r="O77" s="4">
        <v>5.0000000000000001E-3</v>
      </c>
      <c r="P77" s="15">
        <f t="shared" si="21"/>
        <v>7003.1966466722106</v>
      </c>
      <c r="Q77" s="29">
        <f t="shared" si="16"/>
        <v>171552.48335332779</v>
      </c>
      <c r="R77" s="24">
        <v>178555.68</v>
      </c>
      <c r="S77" s="25">
        <f t="shared" si="22"/>
        <v>2805009.1713103577</v>
      </c>
      <c r="T77" s="4">
        <v>5.0000000000000001E-3</v>
      </c>
      <c r="U77" s="15">
        <f t="shared" si="29"/>
        <v>1075.8939287217811</v>
      </c>
      <c r="V77" s="25">
        <f t="shared" si="23"/>
        <v>26749.306071278221</v>
      </c>
      <c r="W77" s="24">
        <v>27825.200000000001</v>
      </c>
      <c r="X77" s="33">
        <f t="shared" si="26"/>
        <v>23813.751689737317</v>
      </c>
      <c r="Y77" s="33">
        <f t="shared" si="27"/>
        <v>583841.32831026264</v>
      </c>
      <c r="Z77" s="34">
        <f t="shared" si="28"/>
        <v>607655.07999999984</v>
      </c>
      <c r="AA77" s="18"/>
      <c r="AC77" s="40">
        <f t="shared" si="17"/>
        <v>61273786.271064602</v>
      </c>
    </row>
    <row r="78" spans="1:29" x14ac:dyDescent="0.25">
      <c r="A78" s="6"/>
      <c r="B78" s="2">
        <v>44286</v>
      </c>
      <c r="C78" s="3">
        <v>31</v>
      </c>
      <c r="D78" s="4">
        <v>5.0000000000000001E-3</v>
      </c>
      <c r="E78" s="15">
        <f t="shared" si="18"/>
        <v>28278308.277874034</v>
      </c>
      <c r="F78" s="15">
        <f t="shared" si="24"/>
        <v>12175.382730751318</v>
      </c>
      <c r="G78" s="15">
        <f t="shared" si="14"/>
        <v>270907.6172692487</v>
      </c>
      <c r="H78" s="16">
        <v>283083</v>
      </c>
      <c r="I78" s="25">
        <f t="shared" si="19"/>
        <v>11796709.334408864</v>
      </c>
      <c r="J78" s="4">
        <v>5.0000000000000001E-3</v>
      </c>
      <c r="K78" s="15">
        <f t="shared" si="25"/>
        <v>5079.1387412038166</v>
      </c>
      <c r="L78" s="29">
        <f t="shared" si="15"/>
        <v>113112.06125879618</v>
      </c>
      <c r="M78" s="24">
        <v>118191.2</v>
      </c>
      <c r="N78" s="25">
        <f t="shared" si="20"/>
        <v>17836667.465232357</v>
      </c>
      <c r="O78" s="4">
        <v>5.0000000000000001E-3</v>
      </c>
      <c r="P78" s="15">
        <f t="shared" si="21"/>
        <v>7679.6762697528211</v>
      </c>
      <c r="Q78" s="29">
        <f t="shared" si="16"/>
        <v>170876.00373024718</v>
      </c>
      <c r="R78" s="24">
        <v>178555.68</v>
      </c>
      <c r="S78" s="25">
        <f t="shared" si="22"/>
        <v>2778259.8652390796</v>
      </c>
      <c r="T78" s="4">
        <v>5.0000000000000001E-3</v>
      </c>
      <c r="U78" s="15">
        <f t="shared" si="29"/>
        <v>1179.8089838686503</v>
      </c>
      <c r="V78" s="25">
        <f t="shared" si="23"/>
        <v>26645.391016131351</v>
      </c>
      <c r="W78" s="24">
        <v>27825.200000000001</v>
      </c>
      <c r="X78" s="33">
        <f t="shared" si="26"/>
        <v>26114.006725576608</v>
      </c>
      <c r="Y78" s="33">
        <f t="shared" si="27"/>
        <v>581541.07327442348</v>
      </c>
      <c r="Z78" s="34">
        <f t="shared" si="28"/>
        <v>607655.08000000007</v>
      </c>
      <c r="AA78" s="18"/>
      <c r="AC78" s="40">
        <f t="shared" si="17"/>
        <v>60689944.942754336</v>
      </c>
    </row>
    <row r="79" spans="1:29" x14ac:dyDescent="0.25">
      <c r="A79" s="6"/>
      <c r="B79" s="2">
        <v>44316</v>
      </c>
      <c r="C79" s="3">
        <v>30</v>
      </c>
      <c r="D79" s="4">
        <v>5.0000000000000001E-3</v>
      </c>
      <c r="E79" s="15">
        <f t="shared" si="18"/>
        <v>28007400.660604786</v>
      </c>
      <c r="F79" s="15">
        <f t="shared" si="24"/>
        <v>11669.750275251994</v>
      </c>
      <c r="G79" s="15">
        <f t="shared" si="14"/>
        <v>271413.24972474802</v>
      </c>
      <c r="H79" s="16">
        <v>283083</v>
      </c>
      <c r="I79" s="25">
        <f t="shared" si="19"/>
        <v>11683597.273150068</v>
      </c>
      <c r="J79" s="4">
        <v>5.0000000000000001E-3</v>
      </c>
      <c r="K79" s="15">
        <f t="shared" si="25"/>
        <v>4868.1655304791957</v>
      </c>
      <c r="L79" s="29">
        <f t="shared" si="15"/>
        <v>113323.0344695208</v>
      </c>
      <c r="M79" s="24">
        <v>118191.2</v>
      </c>
      <c r="N79" s="25">
        <f t="shared" si="20"/>
        <v>17665791.461502109</v>
      </c>
      <c r="O79" s="4">
        <v>5.0000000000000001E-3</v>
      </c>
      <c r="P79" s="15">
        <f t="shared" si="21"/>
        <v>7360.746442292545</v>
      </c>
      <c r="Q79" s="29">
        <f t="shared" si="16"/>
        <v>171194.93355770744</v>
      </c>
      <c r="R79" s="24">
        <v>178555.68</v>
      </c>
      <c r="S79" s="25">
        <f t="shared" si="22"/>
        <v>2751614.4742229483</v>
      </c>
      <c r="T79" s="4">
        <v>5.0000000000000001E-3</v>
      </c>
      <c r="U79" s="15">
        <f t="shared" si="29"/>
        <v>1130.8004688587459</v>
      </c>
      <c r="V79" s="25">
        <f t="shared" si="23"/>
        <v>26694.399531141255</v>
      </c>
      <c r="W79" s="24">
        <v>27825.200000000001</v>
      </c>
      <c r="X79" s="33">
        <f t="shared" si="26"/>
        <v>25029.462716882481</v>
      </c>
      <c r="Y79" s="33">
        <f t="shared" si="27"/>
        <v>582625.61728311749</v>
      </c>
      <c r="Z79" s="34">
        <f t="shared" si="28"/>
        <v>607655.08000000007</v>
      </c>
      <c r="AA79" s="18"/>
      <c r="AC79" s="40">
        <f t="shared" si="17"/>
        <v>60108403.869479917</v>
      </c>
    </row>
    <row r="80" spans="1:29" x14ac:dyDescent="0.25">
      <c r="A80" s="6"/>
      <c r="B80" s="2">
        <v>44347</v>
      </c>
      <c r="C80" s="3">
        <v>31</v>
      </c>
      <c r="D80" s="4">
        <v>5.0000000000000001E-3</v>
      </c>
      <c r="E80" s="15">
        <f t="shared" si="18"/>
        <v>27735987.410880037</v>
      </c>
      <c r="F80" s="15">
        <f t="shared" si="24"/>
        <v>11941.883468573349</v>
      </c>
      <c r="G80" s="15">
        <f t="shared" si="14"/>
        <v>271141.11653142667</v>
      </c>
      <c r="H80" s="16">
        <v>283083</v>
      </c>
      <c r="I80" s="25">
        <f t="shared" si="19"/>
        <v>11570274.238680547</v>
      </c>
      <c r="J80" s="4">
        <v>5.0000000000000001E-3</v>
      </c>
      <c r="K80" s="15">
        <f t="shared" si="25"/>
        <v>4981.6458527652358</v>
      </c>
      <c r="L80" s="29">
        <f t="shared" si="15"/>
        <v>113209.55414723477</v>
      </c>
      <c r="M80" s="24">
        <v>118191.2</v>
      </c>
      <c r="N80" s="25">
        <f t="shared" si="20"/>
        <v>17494596.527944401</v>
      </c>
      <c r="O80" s="4">
        <v>5.0000000000000001E-3</v>
      </c>
      <c r="P80" s="15">
        <f t="shared" si="21"/>
        <v>7532.3957273093947</v>
      </c>
      <c r="Q80" s="29">
        <f t="shared" si="16"/>
        <v>171023.28427269059</v>
      </c>
      <c r="R80" s="24">
        <v>178555.68</v>
      </c>
      <c r="S80" s="25">
        <f t="shared" si="22"/>
        <v>2724920.0746918069</v>
      </c>
      <c r="T80" s="4">
        <v>5.0000000000000001E-3</v>
      </c>
      <c r="U80" s="15">
        <f t="shared" si="29"/>
        <v>1157.1578399376165</v>
      </c>
      <c r="V80" s="25">
        <f t="shared" si="23"/>
        <v>26668.042160062385</v>
      </c>
      <c r="W80" s="24">
        <v>27825.200000000001</v>
      </c>
      <c r="X80" s="33">
        <f t="shared" si="26"/>
        <v>25613.082888585595</v>
      </c>
      <c r="Y80" s="33">
        <f t="shared" si="27"/>
        <v>582041.99711141433</v>
      </c>
      <c r="Z80" s="34">
        <f t="shared" si="28"/>
        <v>607655.07999999996</v>
      </c>
      <c r="AA80" s="18"/>
      <c r="AC80" s="40">
        <f t="shared" si="17"/>
        <v>59525778.252196796</v>
      </c>
    </row>
    <row r="81" spans="1:29" x14ac:dyDescent="0.25">
      <c r="A81" s="6"/>
      <c r="B81" s="2">
        <v>44377</v>
      </c>
      <c r="C81" s="3">
        <v>30</v>
      </c>
      <c r="D81" s="4">
        <v>5.0000000000000001E-3</v>
      </c>
      <c r="E81" s="15">
        <f t="shared" si="18"/>
        <v>27464846.294348609</v>
      </c>
      <c r="F81" s="15">
        <f t="shared" si="24"/>
        <v>11443.685955978586</v>
      </c>
      <c r="G81" s="15">
        <f t="shared" ref="G81:G144" si="30">H81-F81</f>
        <v>271639.31404402142</v>
      </c>
      <c r="H81" s="16">
        <v>283083</v>
      </c>
      <c r="I81" s="25">
        <f t="shared" si="19"/>
        <v>11457064.684533313</v>
      </c>
      <c r="J81" s="4">
        <v>5.0000000000000001E-3</v>
      </c>
      <c r="K81" s="15">
        <f t="shared" si="25"/>
        <v>4773.7769518888808</v>
      </c>
      <c r="L81" s="29">
        <f t="shared" ref="L81:L144" si="31">M81-K81</f>
        <v>113417.42304811112</v>
      </c>
      <c r="M81" s="24">
        <v>118191.2</v>
      </c>
      <c r="N81" s="25">
        <f t="shared" si="20"/>
        <v>17323573.243671712</v>
      </c>
      <c r="O81" s="4">
        <v>5.0000000000000001E-3</v>
      </c>
      <c r="P81" s="15">
        <f t="shared" si="21"/>
        <v>7218.1555181965468</v>
      </c>
      <c r="Q81" s="29">
        <f t="shared" ref="Q81:Q144" si="32">R81-P81</f>
        <v>171337.52448180344</v>
      </c>
      <c r="R81" s="24">
        <v>178555.68</v>
      </c>
      <c r="S81" s="25">
        <f t="shared" si="22"/>
        <v>2698252.0325317443</v>
      </c>
      <c r="T81" s="4">
        <v>5.0000000000000001E-3</v>
      </c>
      <c r="U81" s="15">
        <f t="shared" si="29"/>
        <v>1108.8706983007169</v>
      </c>
      <c r="V81" s="25">
        <f t="shared" si="23"/>
        <v>26716.329301699283</v>
      </c>
      <c r="W81" s="24">
        <v>27825.200000000001</v>
      </c>
      <c r="X81" s="33">
        <f t="shared" si="26"/>
        <v>24544.489124364733</v>
      </c>
      <c r="Y81" s="33">
        <f t="shared" si="27"/>
        <v>583110.59087563527</v>
      </c>
      <c r="Z81" s="34">
        <f t="shared" si="28"/>
        <v>607655.07999999996</v>
      </c>
      <c r="AA81" s="18"/>
      <c r="AC81" s="40">
        <f t="shared" ref="AC81:AC144" si="33">E81+I81+N81+S81</f>
        <v>58943736.255085386</v>
      </c>
    </row>
    <row r="82" spans="1:29" x14ac:dyDescent="0.25">
      <c r="A82" s="6"/>
      <c r="B82" s="2">
        <v>44408</v>
      </c>
      <c r="C82" s="3">
        <v>31</v>
      </c>
      <c r="D82" s="4">
        <v>5.0000000000000001E-3</v>
      </c>
      <c r="E82" s="15">
        <f t="shared" ref="E82:E145" si="34">E81-G81</f>
        <v>27193206.980304588</v>
      </c>
      <c r="F82" s="15">
        <f t="shared" si="24"/>
        <v>11708.186338742253</v>
      </c>
      <c r="G82" s="15">
        <f t="shared" si="30"/>
        <v>271374.81366125774</v>
      </c>
      <c r="H82" s="16">
        <v>283083</v>
      </c>
      <c r="I82" s="25">
        <f t="shared" ref="I82:I145" si="35">I81-L81</f>
        <v>11343647.261485202</v>
      </c>
      <c r="J82" s="4">
        <v>5.0000000000000001E-3</v>
      </c>
      <c r="K82" s="15">
        <f t="shared" si="25"/>
        <v>4884.0703486950179</v>
      </c>
      <c r="L82" s="29">
        <f t="shared" si="31"/>
        <v>113307.12965130497</v>
      </c>
      <c r="M82" s="24">
        <v>118191.2</v>
      </c>
      <c r="N82" s="25">
        <f t="shared" ref="N82:N145" si="36">N81-Q81</f>
        <v>17152235.719189908</v>
      </c>
      <c r="O82" s="4">
        <v>5.0000000000000001E-3</v>
      </c>
      <c r="P82" s="15">
        <f t="shared" ref="P82:P145" si="37">C82*N82*O82/360</f>
        <v>7384.990379095656</v>
      </c>
      <c r="Q82" s="29">
        <f t="shared" si="32"/>
        <v>171170.68962090433</v>
      </c>
      <c r="R82" s="24">
        <v>178555.68</v>
      </c>
      <c r="S82" s="25">
        <f t="shared" si="22"/>
        <v>2671535.7032300453</v>
      </c>
      <c r="T82" s="4">
        <v>5.0000000000000001E-3</v>
      </c>
      <c r="U82" s="15">
        <f t="shared" si="29"/>
        <v>1134.4877643853617</v>
      </c>
      <c r="V82" s="25">
        <f t="shared" si="23"/>
        <v>26690.712235614639</v>
      </c>
      <c r="W82" s="24">
        <v>27825.200000000001</v>
      </c>
      <c r="X82" s="33">
        <f t="shared" si="26"/>
        <v>25111.734830918289</v>
      </c>
      <c r="Y82" s="33">
        <f t="shared" si="27"/>
        <v>582543.3451690817</v>
      </c>
      <c r="Z82" s="34">
        <f t="shared" si="28"/>
        <v>607655.08000000007</v>
      </c>
      <c r="AA82" s="18"/>
      <c r="AC82" s="40">
        <f t="shared" si="33"/>
        <v>58360625.664209746</v>
      </c>
    </row>
    <row r="83" spans="1:29" x14ac:dyDescent="0.25">
      <c r="A83" s="6"/>
      <c r="B83" s="2">
        <v>44439</v>
      </c>
      <c r="C83" s="3">
        <v>31</v>
      </c>
      <c r="D83" s="4">
        <v>5.0000000000000001E-3</v>
      </c>
      <c r="E83" s="15">
        <f t="shared" si="34"/>
        <v>26921832.166643329</v>
      </c>
      <c r="F83" s="15">
        <f t="shared" si="24"/>
        <v>11591.344405082546</v>
      </c>
      <c r="G83" s="15">
        <f t="shared" si="30"/>
        <v>271491.65559491748</v>
      </c>
      <c r="H83" s="16">
        <v>283083</v>
      </c>
      <c r="I83" s="25">
        <f t="shared" si="35"/>
        <v>11230340.131833898</v>
      </c>
      <c r="J83" s="4">
        <v>5.0000000000000001E-3</v>
      </c>
      <c r="K83" s="15">
        <f t="shared" si="25"/>
        <v>4835.2853345395943</v>
      </c>
      <c r="L83" s="29">
        <f t="shared" si="31"/>
        <v>113355.9146654604</v>
      </c>
      <c r="M83" s="24">
        <v>118191.2</v>
      </c>
      <c r="N83" s="25">
        <f t="shared" si="36"/>
        <v>16981065.029569004</v>
      </c>
      <c r="O83" s="4">
        <v>5.0000000000000001E-3</v>
      </c>
      <c r="P83" s="15">
        <f t="shared" si="37"/>
        <v>7311.2918877310985</v>
      </c>
      <c r="Q83" s="29">
        <f t="shared" si="32"/>
        <v>171244.38811226891</v>
      </c>
      <c r="R83" s="24">
        <v>178555.68</v>
      </c>
      <c r="S83" s="25">
        <f t="shared" ref="S83:S146" si="38">S82-V82</f>
        <v>2644844.9909944306</v>
      </c>
      <c r="T83" s="4">
        <v>5.0000000000000001E-3</v>
      </c>
      <c r="U83" s="15">
        <f t="shared" si="29"/>
        <v>1123.1533523401006</v>
      </c>
      <c r="V83" s="25">
        <f t="shared" ref="V83:V146" si="39">W83-U83</f>
        <v>26702.046647659899</v>
      </c>
      <c r="W83" s="24">
        <v>27825.200000000001</v>
      </c>
      <c r="X83" s="33">
        <f t="shared" si="26"/>
        <v>24861.074979693341</v>
      </c>
      <c r="Y83" s="33">
        <f t="shared" si="27"/>
        <v>582794.00502030668</v>
      </c>
      <c r="Z83" s="34">
        <f t="shared" si="28"/>
        <v>607655.07999999996</v>
      </c>
      <c r="AA83" s="18"/>
      <c r="AC83" s="40">
        <f t="shared" si="33"/>
        <v>57778082.319040664</v>
      </c>
    </row>
    <row r="84" spans="1:29" x14ac:dyDescent="0.25">
      <c r="A84" s="6"/>
      <c r="B84" s="2">
        <v>44469</v>
      </c>
      <c r="C84" s="3">
        <v>30</v>
      </c>
      <c r="D84" s="4">
        <v>5.0000000000000001E-3</v>
      </c>
      <c r="E84" s="15">
        <f t="shared" si="34"/>
        <v>26650340.51104841</v>
      </c>
      <c r="F84" s="15">
        <f t="shared" si="24"/>
        <v>11104.308546270169</v>
      </c>
      <c r="G84" s="15">
        <f t="shared" si="30"/>
        <v>271978.69145372981</v>
      </c>
      <c r="H84" s="16">
        <v>283083</v>
      </c>
      <c r="I84" s="25">
        <f t="shared" si="35"/>
        <v>11116984.217168437</v>
      </c>
      <c r="J84" s="4">
        <v>5.0000000000000001E-3</v>
      </c>
      <c r="K84" s="15">
        <f t="shared" si="25"/>
        <v>4632.0767571535152</v>
      </c>
      <c r="L84" s="29">
        <f t="shared" si="31"/>
        <v>113559.12324284649</v>
      </c>
      <c r="M84" s="24">
        <v>118191.2</v>
      </c>
      <c r="N84" s="25">
        <f t="shared" si="36"/>
        <v>16809820.641456734</v>
      </c>
      <c r="O84" s="4">
        <v>5.0000000000000001E-3</v>
      </c>
      <c r="P84" s="15">
        <f t="shared" si="37"/>
        <v>7004.0919339403072</v>
      </c>
      <c r="Q84" s="29">
        <f t="shared" si="32"/>
        <v>171551.58806605969</v>
      </c>
      <c r="R84" s="24">
        <v>178555.68</v>
      </c>
      <c r="S84" s="25">
        <f t="shared" si="38"/>
        <v>2618142.9443467706</v>
      </c>
      <c r="T84" s="4">
        <v>5.0000000000000001E-3</v>
      </c>
      <c r="U84" s="15">
        <f t="shared" si="29"/>
        <v>1075.9491552110017</v>
      </c>
      <c r="V84" s="25">
        <f t="shared" si="39"/>
        <v>26749.250844789</v>
      </c>
      <c r="W84" s="24">
        <v>27825.200000000001</v>
      </c>
      <c r="X84" s="33">
        <f t="shared" si="26"/>
        <v>23816.426392574995</v>
      </c>
      <c r="Y84" s="33">
        <f t="shared" si="27"/>
        <v>583838.65360742505</v>
      </c>
      <c r="Z84" s="34">
        <f t="shared" si="28"/>
        <v>607655.07999999984</v>
      </c>
      <c r="AA84" s="18"/>
      <c r="AC84" s="40">
        <f t="shared" si="33"/>
        <v>57195288.314020351</v>
      </c>
    </row>
    <row r="85" spans="1:29" x14ac:dyDescent="0.25">
      <c r="A85" s="6"/>
      <c r="B85" s="2">
        <v>44500</v>
      </c>
      <c r="C85" s="3">
        <v>31</v>
      </c>
      <c r="D85" s="4">
        <v>5.0000000000000001E-3</v>
      </c>
      <c r="E85" s="15">
        <f t="shared" si="34"/>
        <v>26378361.819594681</v>
      </c>
      <c r="F85" s="15">
        <f t="shared" si="24"/>
        <v>11357.350227881043</v>
      </c>
      <c r="G85" s="15">
        <f t="shared" si="30"/>
        <v>271725.64977211895</v>
      </c>
      <c r="H85" s="16">
        <v>283083</v>
      </c>
      <c r="I85" s="25">
        <f t="shared" si="35"/>
        <v>11003425.093925592</v>
      </c>
      <c r="J85" s="4">
        <v>5.0000000000000001E-3</v>
      </c>
      <c r="K85" s="15">
        <f t="shared" si="25"/>
        <v>4737.5858043290737</v>
      </c>
      <c r="L85" s="29">
        <f t="shared" si="31"/>
        <v>113453.61419567092</v>
      </c>
      <c r="M85" s="24">
        <v>118191.2</v>
      </c>
      <c r="N85" s="25">
        <f t="shared" si="36"/>
        <v>16638269.053390674</v>
      </c>
      <c r="O85" s="4">
        <v>5.0000000000000001E-3</v>
      </c>
      <c r="P85" s="15">
        <f t="shared" si="37"/>
        <v>7163.6991757654287</v>
      </c>
      <c r="Q85" s="29">
        <f t="shared" si="32"/>
        <v>171391.98082423458</v>
      </c>
      <c r="R85" s="24">
        <v>178555.68</v>
      </c>
      <c r="S85" s="25">
        <f t="shared" si="38"/>
        <v>2591393.6935019814</v>
      </c>
      <c r="T85" s="4">
        <v>5.0000000000000001E-3</v>
      </c>
      <c r="U85" s="15">
        <f t="shared" si="29"/>
        <v>1100.454856144677</v>
      </c>
      <c r="V85" s="25">
        <f t="shared" si="39"/>
        <v>26724.745143855325</v>
      </c>
      <c r="W85" s="24">
        <v>27825.200000000001</v>
      </c>
      <c r="X85" s="33">
        <f t="shared" si="26"/>
        <v>24359.090064120221</v>
      </c>
      <c r="Y85" s="33">
        <f t="shared" si="27"/>
        <v>583295.98993587983</v>
      </c>
      <c r="Z85" s="34">
        <f t="shared" si="28"/>
        <v>607655.08000000007</v>
      </c>
      <c r="AA85" s="18"/>
      <c r="AC85" s="40">
        <f t="shared" si="33"/>
        <v>56611449.66041293</v>
      </c>
    </row>
    <row r="86" spans="1:29" x14ac:dyDescent="0.25">
      <c r="A86" s="6"/>
      <c r="B86" s="2">
        <v>44530</v>
      </c>
      <c r="C86" s="3">
        <v>30</v>
      </c>
      <c r="D86" s="4">
        <v>5.0000000000000001E-3</v>
      </c>
      <c r="E86" s="15">
        <f t="shared" si="34"/>
        <v>26106636.169822562</v>
      </c>
      <c r="F86" s="15">
        <f t="shared" si="24"/>
        <v>10877.7650707594</v>
      </c>
      <c r="G86" s="15">
        <f t="shared" si="30"/>
        <v>272205.2349292406</v>
      </c>
      <c r="H86" s="16">
        <v>283083</v>
      </c>
      <c r="I86" s="25">
        <f t="shared" si="35"/>
        <v>10889971.479729921</v>
      </c>
      <c r="J86" s="4">
        <v>5.0000000000000001E-3</v>
      </c>
      <c r="K86" s="15">
        <f t="shared" si="25"/>
        <v>4537.4881165541337</v>
      </c>
      <c r="L86" s="29">
        <f t="shared" si="31"/>
        <v>113653.71188344587</v>
      </c>
      <c r="M86" s="24">
        <v>118191.2</v>
      </c>
      <c r="N86" s="25">
        <f t="shared" si="36"/>
        <v>16466877.07256644</v>
      </c>
      <c r="O86" s="4">
        <v>5.0000000000000001E-3</v>
      </c>
      <c r="P86" s="15">
        <f t="shared" si="37"/>
        <v>6861.1987802360172</v>
      </c>
      <c r="Q86" s="29">
        <f t="shared" si="32"/>
        <v>171694.48121976398</v>
      </c>
      <c r="R86" s="24">
        <v>178555.68</v>
      </c>
      <c r="S86" s="25">
        <f t="shared" si="38"/>
        <v>2564668.948358126</v>
      </c>
      <c r="T86" s="4">
        <v>5.0000000000000001E-3</v>
      </c>
      <c r="U86" s="15">
        <f t="shared" si="29"/>
        <v>1053.9735404211476</v>
      </c>
      <c r="V86" s="25">
        <f t="shared" si="39"/>
        <v>26771.226459578855</v>
      </c>
      <c r="W86" s="24">
        <v>27825.200000000001</v>
      </c>
      <c r="X86" s="33">
        <f t="shared" si="26"/>
        <v>23330.425507970696</v>
      </c>
      <c r="Y86" s="33">
        <f t="shared" si="27"/>
        <v>584324.65449202922</v>
      </c>
      <c r="Z86" s="34">
        <f t="shared" si="28"/>
        <v>607655.07999999996</v>
      </c>
      <c r="AA86" s="18"/>
      <c r="AC86" s="40">
        <f t="shared" si="33"/>
        <v>56028153.670477048</v>
      </c>
    </row>
    <row r="87" spans="1:29" x14ac:dyDescent="0.25">
      <c r="A87" s="6"/>
      <c r="B87" s="2">
        <v>44561</v>
      </c>
      <c r="C87" s="3">
        <v>31</v>
      </c>
      <c r="D87" s="4">
        <v>5.0000000000000001E-3</v>
      </c>
      <c r="E87" s="15">
        <f t="shared" si="34"/>
        <v>25834430.934893321</v>
      </c>
      <c r="F87" s="15">
        <f t="shared" si="24"/>
        <v>11123.157763634625</v>
      </c>
      <c r="G87" s="15">
        <f t="shared" si="30"/>
        <v>271959.84223636537</v>
      </c>
      <c r="H87" s="16">
        <v>283083</v>
      </c>
      <c r="I87" s="25">
        <f t="shared" si="35"/>
        <v>10776317.767846474</v>
      </c>
      <c r="J87" s="4">
        <v>5.0000000000000001E-3</v>
      </c>
      <c r="K87" s="15">
        <f t="shared" si="25"/>
        <v>4639.8034833783431</v>
      </c>
      <c r="L87" s="29">
        <f t="shared" si="31"/>
        <v>113551.39651662165</v>
      </c>
      <c r="M87" s="24">
        <v>118191.2</v>
      </c>
      <c r="N87" s="25">
        <f t="shared" si="36"/>
        <v>16295182.591346676</v>
      </c>
      <c r="O87" s="4">
        <v>5.0000000000000001E-3</v>
      </c>
      <c r="P87" s="15">
        <f t="shared" si="37"/>
        <v>7015.981393496485</v>
      </c>
      <c r="Q87" s="29">
        <f t="shared" si="32"/>
        <v>171539.69860650352</v>
      </c>
      <c r="R87" s="24">
        <v>178555.68</v>
      </c>
      <c r="S87" s="25">
        <f t="shared" si="38"/>
        <v>2537897.7218985469</v>
      </c>
      <c r="T87" s="4">
        <v>5.0000000000000001E-3</v>
      </c>
      <c r="U87" s="15">
        <f t="shared" si="29"/>
        <v>1077.7373887514377</v>
      </c>
      <c r="V87" s="25">
        <f t="shared" si="39"/>
        <v>26747.462611248564</v>
      </c>
      <c r="W87" s="24">
        <v>27825.200000000001</v>
      </c>
      <c r="X87" s="33">
        <f t="shared" si="26"/>
        <v>23856.68002926089</v>
      </c>
      <c r="Y87" s="33">
        <f t="shared" si="27"/>
        <v>583798.39997073915</v>
      </c>
      <c r="Z87" s="34">
        <f t="shared" si="28"/>
        <v>607655.08000000007</v>
      </c>
      <c r="AA87" s="18"/>
      <c r="AC87" s="40">
        <f t="shared" si="33"/>
        <v>55443829.01598502</v>
      </c>
    </row>
    <row r="88" spans="1:29" x14ac:dyDescent="0.25">
      <c r="A88" s="6"/>
      <c r="B88" s="2">
        <v>44592</v>
      </c>
      <c r="C88" s="3">
        <v>31</v>
      </c>
      <c r="D88" s="4">
        <v>5.0000000000000001E-3</v>
      </c>
      <c r="E88" s="15">
        <f t="shared" si="34"/>
        <v>25562471.092656955</v>
      </c>
      <c r="F88" s="15">
        <f t="shared" si="24"/>
        <v>11006.063942671744</v>
      </c>
      <c r="G88" s="15">
        <f t="shared" si="30"/>
        <v>272076.93605732825</v>
      </c>
      <c r="H88" s="16">
        <v>283083</v>
      </c>
      <c r="I88" s="25">
        <f t="shared" si="35"/>
        <v>10662766.371329853</v>
      </c>
      <c r="J88" s="4">
        <v>5.0000000000000001E-3</v>
      </c>
      <c r="K88" s="15">
        <f t="shared" si="25"/>
        <v>4590.9132987670209</v>
      </c>
      <c r="L88" s="29">
        <f t="shared" si="31"/>
        <v>113600.28670123298</v>
      </c>
      <c r="M88" s="24">
        <v>118191.2</v>
      </c>
      <c r="N88" s="25">
        <f t="shared" si="36"/>
        <v>16123642.892740171</v>
      </c>
      <c r="O88" s="4">
        <v>5.0000000000000001E-3</v>
      </c>
      <c r="P88" s="15">
        <f t="shared" si="37"/>
        <v>6942.1240232631289</v>
      </c>
      <c r="Q88" s="29">
        <f t="shared" si="32"/>
        <v>171613.55597673685</v>
      </c>
      <c r="R88" s="24">
        <v>178555.68</v>
      </c>
      <c r="S88" s="25">
        <f t="shared" si="38"/>
        <v>2511150.2592872982</v>
      </c>
      <c r="T88" s="4">
        <v>5.0000000000000001E-3</v>
      </c>
      <c r="U88" s="15">
        <f t="shared" si="29"/>
        <v>1066.3788772315925</v>
      </c>
      <c r="V88" s="25">
        <f t="shared" si="39"/>
        <v>26758.821122768408</v>
      </c>
      <c r="W88" s="24">
        <v>27825.200000000001</v>
      </c>
      <c r="X88" s="33">
        <f t="shared" si="26"/>
        <v>23605.480141933487</v>
      </c>
      <c r="Y88" s="33">
        <f t="shared" si="27"/>
        <v>584049.59985806653</v>
      </c>
      <c r="Z88" s="34">
        <f t="shared" si="28"/>
        <v>607655.07999999996</v>
      </c>
      <c r="AA88" s="18"/>
      <c r="AC88" s="40">
        <f t="shared" si="33"/>
        <v>54860030.616014272</v>
      </c>
    </row>
    <row r="89" spans="1:29" x14ac:dyDescent="0.25">
      <c r="A89" s="6"/>
      <c r="B89" s="2">
        <v>44620</v>
      </c>
      <c r="C89" s="3">
        <v>28</v>
      </c>
      <c r="D89" s="4">
        <v>5.0000000000000001E-3</v>
      </c>
      <c r="E89" s="15">
        <f t="shared" si="34"/>
        <v>25290394.156599626</v>
      </c>
      <c r="F89" s="15">
        <f t="shared" si="24"/>
        <v>9835.1532831220775</v>
      </c>
      <c r="G89" s="15">
        <f t="shared" si="30"/>
        <v>273247.84671687795</v>
      </c>
      <c r="H89" s="16">
        <v>283083</v>
      </c>
      <c r="I89" s="25">
        <f t="shared" si="35"/>
        <v>10549166.084628621</v>
      </c>
      <c r="J89" s="4">
        <v>5.0000000000000001E-3</v>
      </c>
      <c r="K89" s="15">
        <f t="shared" si="25"/>
        <v>4102.4534773555743</v>
      </c>
      <c r="L89" s="29">
        <f t="shared" si="31"/>
        <v>114088.74652264442</v>
      </c>
      <c r="M89" s="24">
        <v>118191.2</v>
      </c>
      <c r="N89" s="25">
        <f t="shared" si="36"/>
        <v>15952029.336763434</v>
      </c>
      <c r="O89" s="4">
        <v>5.0000000000000001E-3</v>
      </c>
      <c r="P89" s="15">
        <f t="shared" si="37"/>
        <v>6203.5669642968905</v>
      </c>
      <c r="Q89" s="29">
        <f t="shared" si="32"/>
        <v>172352.11303570311</v>
      </c>
      <c r="R89" s="24">
        <v>178555.68</v>
      </c>
      <c r="S89" s="25">
        <f t="shared" si="38"/>
        <v>2484391.4381645299</v>
      </c>
      <c r="T89" s="4">
        <v>5.0000000000000001E-3</v>
      </c>
      <c r="U89" s="15">
        <f t="shared" si="29"/>
        <v>952.91726395351839</v>
      </c>
      <c r="V89" s="25">
        <f t="shared" si="39"/>
        <v>26872.282736046483</v>
      </c>
      <c r="W89" s="24">
        <v>27825.200000000001</v>
      </c>
      <c r="X89" s="33">
        <f t="shared" si="26"/>
        <v>21094.090988728058</v>
      </c>
      <c r="Y89" s="33">
        <f t="shared" si="27"/>
        <v>586560.98901127197</v>
      </c>
      <c r="Z89" s="34">
        <f t="shared" si="28"/>
        <v>607655.07999999996</v>
      </c>
      <c r="AA89" s="18"/>
      <c r="AC89" s="40">
        <f t="shared" si="33"/>
        <v>54275981.016156211</v>
      </c>
    </row>
    <row r="90" spans="1:29" x14ac:dyDescent="0.25">
      <c r="A90" s="6"/>
      <c r="B90" s="2">
        <v>44651</v>
      </c>
      <c r="C90" s="3">
        <v>31</v>
      </c>
      <c r="D90" s="4">
        <v>5.0000000000000001E-3</v>
      </c>
      <c r="E90" s="15">
        <f t="shared" si="34"/>
        <v>25017146.309882749</v>
      </c>
      <c r="F90" s="15">
        <f t="shared" si="24"/>
        <v>10771.271327866183</v>
      </c>
      <c r="G90" s="15">
        <f t="shared" si="30"/>
        <v>272311.72867213382</v>
      </c>
      <c r="H90" s="16">
        <v>283083</v>
      </c>
      <c r="I90" s="25">
        <f t="shared" si="35"/>
        <v>10435077.338105977</v>
      </c>
      <c r="J90" s="4">
        <v>5.0000000000000001E-3</v>
      </c>
      <c r="K90" s="15">
        <f t="shared" si="25"/>
        <v>4492.8805205734061</v>
      </c>
      <c r="L90" s="29">
        <f t="shared" si="31"/>
        <v>113698.31947942659</v>
      </c>
      <c r="M90" s="24">
        <v>118191.2</v>
      </c>
      <c r="N90" s="25">
        <f t="shared" si="36"/>
        <v>15779677.223727731</v>
      </c>
      <c r="O90" s="4">
        <v>5.0000000000000001E-3</v>
      </c>
      <c r="P90" s="15">
        <f t="shared" si="37"/>
        <v>6794.0276935494403</v>
      </c>
      <c r="Q90" s="29">
        <f t="shared" si="32"/>
        <v>171761.65230645056</v>
      </c>
      <c r="R90" s="24">
        <v>178555.68</v>
      </c>
      <c r="S90" s="25">
        <f t="shared" si="38"/>
        <v>2457519.1554284832</v>
      </c>
      <c r="T90" s="4">
        <v>5.0000000000000001E-3</v>
      </c>
      <c r="U90" s="15">
        <f t="shared" si="29"/>
        <v>1043.6040249079861</v>
      </c>
      <c r="V90" s="25">
        <f t="shared" si="39"/>
        <v>26781.595975092016</v>
      </c>
      <c r="W90" s="24">
        <v>27825.200000000001</v>
      </c>
      <c r="X90" s="33">
        <f t="shared" si="26"/>
        <v>23101.783566897015</v>
      </c>
      <c r="Y90" s="33">
        <f t="shared" si="27"/>
        <v>584553.29643310304</v>
      </c>
      <c r="Z90" s="34">
        <f t="shared" si="28"/>
        <v>607655.08000000007</v>
      </c>
      <c r="AA90" s="18"/>
      <c r="AC90" s="40">
        <f t="shared" si="33"/>
        <v>53689420.027144939</v>
      </c>
    </row>
    <row r="91" spans="1:29" x14ac:dyDescent="0.25">
      <c r="A91" s="6"/>
      <c r="B91" s="2">
        <v>44681</v>
      </c>
      <c r="C91" s="3">
        <v>30</v>
      </c>
      <c r="D91" s="4">
        <v>5.0000000000000001E-3</v>
      </c>
      <c r="E91" s="15">
        <f t="shared" si="34"/>
        <v>24744834.581210613</v>
      </c>
      <c r="F91" s="15">
        <f t="shared" si="24"/>
        <v>10310.347742171089</v>
      </c>
      <c r="G91" s="15">
        <f t="shared" si="30"/>
        <v>272772.65225782892</v>
      </c>
      <c r="H91" s="16">
        <v>283083</v>
      </c>
      <c r="I91" s="25">
        <f t="shared" si="35"/>
        <v>10321379.01862655</v>
      </c>
      <c r="J91" s="4">
        <v>5.0000000000000001E-3</v>
      </c>
      <c r="K91" s="15">
        <f t="shared" si="25"/>
        <v>4300.5745910943961</v>
      </c>
      <c r="L91" s="29">
        <f t="shared" si="31"/>
        <v>113890.6254089056</v>
      </c>
      <c r="M91" s="24">
        <v>118191.2</v>
      </c>
      <c r="N91" s="25">
        <f t="shared" si="36"/>
        <v>15607915.571421281</v>
      </c>
      <c r="O91" s="4">
        <v>5.0000000000000001E-3</v>
      </c>
      <c r="P91" s="15">
        <f t="shared" si="37"/>
        <v>6503.2981547588679</v>
      </c>
      <c r="Q91" s="29">
        <f t="shared" si="32"/>
        <v>172052.38184524112</v>
      </c>
      <c r="R91" s="24">
        <v>178555.68</v>
      </c>
      <c r="S91" s="25">
        <f t="shared" si="38"/>
        <v>2430737.559453391</v>
      </c>
      <c r="T91" s="4">
        <v>5.0000000000000001E-3</v>
      </c>
      <c r="U91" s="15">
        <f t="shared" si="29"/>
        <v>998.93324361098257</v>
      </c>
      <c r="V91" s="25">
        <f t="shared" si="39"/>
        <v>26826.266756389017</v>
      </c>
      <c r="W91" s="24">
        <v>27825.200000000001</v>
      </c>
      <c r="X91" s="33">
        <f t="shared" si="26"/>
        <v>22113.153731635335</v>
      </c>
      <c r="Y91" s="33">
        <f t="shared" si="27"/>
        <v>585541.92626836477</v>
      </c>
      <c r="Z91" s="34">
        <f t="shared" si="28"/>
        <v>607655.08000000007</v>
      </c>
      <c r="AA91" s="18"/>
      <c r="AC91" s="40">
        <f t="shared" si="33"/>
        <v>53104866.730711833</v>
      </c>
    </row>
    <row r="92" spans="1:29" x14ac:dyDescent="0.25">
      <c r="A92" s="6"/>
      <c r="B92" s="2">
        <v>44712</v>
      </c>
      <c r="C92" s="3">
        <v>31</v>
      </c>
      <c r="D92" s="4">
        <v>5.0000000000000001E-3</v>
      </c>
      <c r="E92" s="15">
        <f t="shared" si="34"/>
        <v>24472061.928952783</v>
      </c>
      <c r="F92" s="15">
        <f t="shared" si="24"/>
        <v>10536.582219410226</v>
      </c>
      <c r="G92" s="15">
        <f t="shared" si="30"/>
        <v>272546.41778058978</v>
      </c>
      <c r="H92" s="16">
        <v>283083</v>
      </c>
      <c r="I92" s="25">
        <f t="shared" si="35"/>
        <v>10207488.393217644</v>
      </c>
      <c r="J92" s="4">
        <v>5.0000000000000001E-3</v>
      </c>
      <c r="K92" s="15">
        <f t="shared" si="25"/>
        <v>4394.8908359687084</v>
      </c>
      <c r="L92" s="29">
        <f t="shared" si="31"/>
        <v>113796.30916403129</v>
      </c>
      <c r="M92" s="24">
        <v>118191.2</v>
      </c>
      <c r="N92" s="25">
        <f t="shared" si="36"/>
        <v>15435863.189576039</v>
      </c>
      <c r="O92" s="4">
        <v>5.0000000000000001E-3</v>
      </c>
      <c r="P92" s="15">
        <f t="shared" si="37"/>
        <v>6645.9966510674622</v>
      </c>
      <c r="Q92" s="29">
        <f t="shared" si="32"/>
        <v>171909.68334893254</v>
      </c>
      <c r="R92" s="24">
        <v>178555.68</v>
      </c>
      <c r="S92" s="25">
        <f t="shared" si="38"/>
        <v>2403911.2926970022</v>
      </c>
      <c r="T92" s="4">
        <v>5.0000000000000001E-3</v>
      </c>
      <c r="U92" s="15">
        <f t="shared" si="29"/>
        <v>1020.8390421042064</v>
      </c>
      <c r="V92" s="25">
        <f t="shared" si="39"/>
        <v>26804.360957895795</v>
      </c>
      <c r="W92" s="24">
        <v>27825.200000000001</v>
      </c>
      <c r="X92" s="33">
        <f t="shared" si="26"/>
        <v>22598.308748550604</v>
      </c>
      <c r="Y92" s="33">
        <f t="shared" si="27"/>
        <v>585056.77125144936</v>
      </c>
      <c r="Z92" s="34">
        <f t="shared" si="28"/>
        <v>607655.07999999996</v>
      </c>
      <c r="AA92" s="18"/>
      <c r="AC92" s="40">
        <f t="shared" si="33"/>
        <v>52519324.804443471</v>
      </c>
    </row>
    <row r="93" spans="1:29" x14ac:dyDescent="0.25">
      <c r="A93" s="6"/>
      <c r="B93" s="2">
        <v>44742</v>
      </c>
      <c r="C93" s="3">
        <v>30</v>
      </c>
      <c r="D93" s="4">
        <v>5.0000000000000001E-3</v>
      </c>
      <c r="E93" s="15">
        <f t="shared" si="34"/>
        <v>24199515.511172194</v>
      </c>
      <c r="F93" s="15">
        <f t="shared" si="24"/>
        <v>10083.131462988415</v>
      </c>
      <c r="G93" s="15">
        <f t="shared" si="30"/>
        <v>272999.86853701156</v>
      </c>
      <c r="H93" s="16">
        <v>283083</v>
      </c>
      <c r="I93" s="25">
        <f t="shared" si="35"/>
        <v>10093692.084053613</v>
      </c>
      <c r="J93" s="4">
        <v>5.0000000000000001E-3</v>
      </c>
      <c r="K93" s="15">
        <f t="shared" si="25"/>
        <v>4205.705035022339</v>
      </c>
      <c r="L93" s="29">
        <f t="shared" si="31"/>
        <v>113985.49496497765</v>
      </c>
      <c r="M93" s="24">
        <v>118191.2</v>
      </c>
      <c r="N93" s="25">
        <f t="shared" si="36"/>
        <v>15263953.506227106</v>
      </c>
      <c r="O93" s="4">
        <v>5.0000000000000001E-3</v>
      </c>
      <c r="P93" s="15">
        <f t="shared" si="37"/>
        <v>6359.9806275946285</v>
      </c>
      <c r="Q93" s="29">
        <f t="shared" si="32"/>
        <v>172195.69937240536</v>
      </c>
      <c r="R93" s="24">
        <v>178555.68</v>
      </c>
      <c r="S93" s="25">
        <f t="shared" si="38"/>
        <v>2377106.9317391063</v>
      </c>
      <c r="T93" s="4">
        <v>5.0000000000000001E-3</v>
      </c>
      <c r="U93" s="15">
        <f t="shared" si="29"/>
        <v>976.8932596188107</v>
      </c>
      <c r="V93" s="25">
        <f t="shared" si="39"/>
        <v>26848.306740381191</v>
      </c>
      <c r="W93" s="24">
        <v>27825.200000000001</v>
      </c>
      <c r="X93" s="33">
        <f t="shared" si="26"/>
        <v>21625.710385224193</v>
      </c>
      <c r="Y93" s="33">
        <f t="shared" si="27"/>
        <v>586029.36961477576</v>
      </c>
      <c r="Z93" s="34">
        <f t="shared" si="28"/>
        <v>607655.07999999996</v>
      </c>
      <c r="AA93" s="18"/>
      <c r="AC93" s="40">
        <f t="shared" si="33"/>
        <v>51934268.033192024</v>
      </c>
    </row>
    <row r="94" spans="1:29" x14ac:dyDescent="0.25">
      <c r="A94" s="6"/>
      <c r="B94" s="2">
        <v>44773</v>
      </c>
      <c r="C94" s="3">
        <v>31</v>
      </c>
      <c r="D94" s="4">
        <v>5.0000000000000001E-3</v>
      </c>
      <c r="E94" s="15">
        <f t="shared" si="34"/>
        <v>23926515.642635182</v>
      </c>
      <c r="F94" s="15">
        <f t="shared" si="24"/>
        <v>10301.69423502348</v>
      </c>
      <c r="G94" s="15">
        <f t="shared" si="30"/>
        <v>272781.30576497654</v>
      </c>
      <c r="H94" s="16">
        <v>283083</v>
      </c>
      <c r="I94" s="25">
        <f t="shared" si="35"/>
        <v>9979706.5890886355</v>
      </c>
      <c r="J94" s="4">
        <v>5.0000000000000001E-3</v>
      </c>
      <c r="K94" s="15">
        <f t="shared" si="25"/>
        <v>4296.8181147464957</v>
      </c>
      <c r="L94" s="29">
        <f t="shared" si="31"/>
        <v>113894.3818852535</v>
      </c>
      <c r="M94" s="24">
        <v>118191.2</v>
      </c>
      <c r="N94" s="25">
        <f t="shared" si="36"/>
        <v>15091757.806854701</v>
      </c>
      <c r="O94" s="4">
        <v>5.0000000000000001E-3</v>
      </c>
      <c r="P94" s="15">
        <f t="shared" si="37"/>
        <v>6497.8401668402184</v>
      </c>
      <c r="Q94" s="29">
        <f t="shared" si="32"/>
        <v>172057.83983315979</v>
      </c>
      <c r="R94" s="24">
        <v>178555.68</v>
      </c>
      <c r="S94" s="25">
        <f t="shared" si="38"/>
        <v>2350258.624998725</v>
      </c>
      <c r="T94" s="4">
        <v>5.0000000000000001E-3</v>
      </c>
      <c r="U94" s="15">
        <f t="shared" si="29"/>
        <v>998.05503253370512</v>
      </c>
      <c r="V94" s="25">
        <f t="shared" si="39"/>
        <v>26827.144967466294</v>
      </c>
      <c r="W94" s="24">
        <v>27825.200000000001</v>
      </c>
      <c r="X94" s="33">
        <f t="shared" si="26"/>
        <v>22094.4075491439</v>
      </c>
      <c r="Y94" s="33">
        <f t="shared" si="27"/>
        <v>585560.67245085607</v>
      </c>
      <c r="Z94" s="34">
        <f t="shared" si="28"/>
        <v>607655.07999999996</v>
      </c>
      <c r="AA94" s="18"/>
      <c r="AC94" s="40">
        <f t="shared" si="33"/>
        <v>51348238.663577244</v>
      </c>
    </row>
    <row r="95" spans="1:29" x14ac:dyDescent="0.25">
      <c r="A95" s="6"/>
      <c r="B95" s="2">
        <v>44804</v>
      </c>
      <c r="C95" s="3">
        <v>31</v>
      </c>
      <c r="D95" s="4">
        <v>5.0000000000000001E-3</v>
      </c>
      <c r="E95" s="15">
        <f t="shared" si="34"/>
        <v>23653734.336870205</v>
      </c>
      <c r="F95" s="15">
        <f t="shared" si="24"/>
        <v>10184.246728374672</v>
      </c>
      <c r="G95" s="15">
        <f t="shared" si="30"/>
        <v>272898.75327162532</v>
      </c>
      <c r="H95" s="16">
        <v>283083</v>
      </c>
      <c r="I95" s="25">
        <f t="shared" si="35"/>
        <v>9865812.2072033826</v>
      </c>
      <c r="J95" s="4">
        <v>5.0000000000000001E-3</v>
      </c>
      <c r="K95" s="15">
        <f t="shared" si="25"/>
        <v>4247.7802558792337</v>
      </c>
      <c r="L95" s="29">
        <f t="shared" si="31"/>
        <v>113943.41974412077</v>
      </c>
      <c r="M95" s="24">
        <v>118191.2</v>
      </c>
      <c r="N95" s="25">
        <f t="shared" si="36"/>
        <v>14919699.967021542</v>
      </c>
      <c r="O95" s="4">
        <v>5.0000000000000001E-3</v>
      </c>
      <c r="P95" s="15">
        <f t="shared" si="37"/>
        <v>6423.7597080231644</v>
      </c>
      <c r="Q95" s="29">
        <f t="shared" si="32"/>
        <v>172131.92029197683</v>
      </c>
      <c r="R95" s="24">
        <v>178555.68</v>
      </c>
      <c r="S95" s="25">
        <f t="shared" si="38"/>
        <v>2323431.4800312589</v>
      </c>
      <c r="T95" s="4">
        <v>5.0000000000000001E-3</v>
      </c>
      <c r="U95" s="15">
        <f t="shared" si="29"/>
        <v>986.66268330094556</v>
      </c>
      <c r="V95" s="25">
        <f t="shared" si="39"/>
        <v>26838.537316699054</v>
      </c>
      <c r="W95" s="24">
        <v>27825.200000000001</v>
      </c>
      <c r="X95" s="33">
        <f t="shared" si="26"/>
        <v>21842.449375578017</v>
      </c>
      <c r="Y95" s="33">
        <f t="shared" si="27"/>
        <v>585812.63062442187</v>
      </c>
      <c r="Z95" s="34">
        <f t="shared" si="28"/>
        <v>607655.07999999984</v>
      </c>
      <c r="AA95" s="18"/>
      <c r="AC95" s="40">
        <f t="shared" si="33"/>
        <v>50762677.991126388</v>
      </c>
    </row>
    <row r="96" spans="1:29" x14ac:dyDescent="0.25">
      <c r="A96" s="6"/>
      <c r="B96" s="2">
        <v>44834</v>
      </c>
      <c r="C96" s="3">
        <v>30</v>
      </c>
      <c r="D96" s="4">
        <v>5.0000000000000001E-3</v>
      </c>
      <c r="E96" s="15">
        <f t="shared" si="34"/>
        <v>23380835.58359858</v>
      </c>
      <c r="F96" s="15">
        <f t="shared" si="24"/>
        <v>9742.0148264994077</v>
      </c>
      <c r="G96" s="15">
        <f t="shared" si="30"/>
        <v>273340.98517350061</v>
      </c>
      <c r="H96" s="16">
        <v>283083</v>
      </c>
      <c r="I96" s="25">
        <f t="shared" si="35"/>
        <v>9751868.7874592617</v>
      </c>
      <c r="J96" s="4">
        <v>5.0000000000000001E-3</v>
      </c>
      <c r="K96" s="15">
        <f t="shared" si="25"/>
        <v>4063.2786614413594</v>
      </c>
      <c r="L96" s="29">
        <f t="shared" si="31"/>
        <v>114127.92133855863</v>
      </c>
      <c r="M96" s="24">
        <v>118191.2</v>
      </c>
      <c r="N96" s="25">
        <f t="shared" si="36"/>
        <v>14747568.046729565</v>
      </c>
      <c r="O96" s="4">
        <v>5.0000000000000001E-3</v>
      </c>
      <c r="P96" s="15">
        <f t="shared" si="37"/>
        <v>6144.8200194706524</v>
      </c>
      <c r="Q96" s="29">
        <f t="shared" si="32"/>
        <v>172410.85998052935</v>
      </c>
      <c r="R96" s="24">
        <v>178555.68</v>
      </c>
      <c r="S96" s="25">
        <f t="shared" si="38"/>
        <v>2296592.9427145598</v>
      </c>
      <c r="T96" s="4">
        <v>5.0000000000000001E-3</v>
      </c>
      <c r="U96" s="15">
        <f t="shared" si="29"/>
        <v>943.80531892379179</v>
      </c>
      <c r="V96" s="25">
        <f t="shared" si="39"/>
        <v>26881.39468107621</v>
      </c>
      <c r="W96" s="24">
        <v>27825.200000000001</v>
      </c>
      <c r="X96" s="33">
        <f t="shared" si="26"/>
        <v>20893.918826335212</v>
      </c>
      <c r="Y96" s="33">
        <f t="shared" si="27"/>
        <v>586761.16117366485</v>
      </c>
      <c r="Z96" s="34">
        <f t="shared" si="28"/>
        <v>607655.07999999984</v>
      </c>
      <c r="AA96" s="18"/>
      <c r="AC96" s="40">
        <f t="shared" si="33"/>
        <v>50176865.36050196</v>
      </c>
    </row>
    <row r="97" spans="1:29" x14ac:dyDescent="0.25">
      <c r="A97" s="6"/>
      <c r="B97" s="2">
        <v>44865</v>
      </c>
      <c r="C97" s="3">
        <v>31</v>
      </c>
      <c r="D97" s="4">
        <v>5.0000000000000001E-3</v>
      </c>
      <c r="E97" s="15">
        <f t="shared" si="34"/>
        <v>23107494.598425079</v>
      </c>
      <c r="F97" s="15">
        <f t="shared" si="24"/>
        <v>9949.0601743219086</v>
      </c>
      <c r="G97" s="15">
        <f t="shared" si="30"/>
        <v>273133.93982567807</v>
      </c>
      <c r="H97" s="16">
        <v>283083</v>
      </c>
      <c r="I97" s="25">
        <f t="shared" si="35"/>
        <v>9637740.8661207035</v>
      </c>
      <c r="J97" s="4">
        <v>5.0000000000000001E-3</v>
      </c>
      <c r="K97" s="15">
        <f t="shared" si="25"/>
        <v>4149.5828729130808</v>
      </c>
      <c r="L97" s="29">
        <f t="shared" si="31"/>
        <v>114041.61712708691</v>
      </c>
      <c r="M97" s="24">
        <v>118191.2</v>
      </c>
      <c r="N97" s="25">
        <f t="shared" si="36"/>
        <v>14575157.186749035</v>
      </c>
      <c r="O97" s="4">
        <v>5.0000000000000001E-3</v>
      </c>
      <c r="P97" s="15">
        <f t="shared" si="37"/>
        <v>6275.4148998502797</v>
      </c>
      <c r="Q97" s="29">
        <f t="shared" si="32"/>
        <v>172280.2651001497</v>
      </c>
      <c r="R97" s="24">
        <v>178555.68</v>
      </c>
      <c r="S97" s="25">
        <f t="shared" si="38"/>
        <v>2269711.5480334838</v>
      </c>
      <c r="T97" s="4">
        <v>5.0000000000000001E-3</v>
      </c>
      <c r="U97" s="15">
        <f t="shared" si="29"/>
        <v>963.85010943887676</v>
      </c>
      <c r="V97" s="25">
        <f t="shared" si="39"/>
        <v>26861.349890561123</v>
      </c>
      <c r="W97" s="24">
        <v>27825.200000000001</v>
      </c>
      <c r="X97" s="33">
        <f t="shared" si="26"/>
        <v>21337.908056524146</v>
      </c>
      <c r="Y97" s="33">
        <f t="shared" si="27"/>
        <v>586317.17194347573</v>
      </c>
      <c r="Z97" s="34">
        <f t="shared" si="28"/>
        <v>607655.07999999996</v>
      </c>
      <c r="AA97" s="18"/>
      <c r="AC97" s="40">
        <f t="shared" si="33"/>
        <v>49590104.199328303</v>
      </c>
    </row>
    <row r="98" spans="1:29" x14ac:dyDescent="0.25">
      <c r="A98" s="6"/>
      <c r="B98" s="2">
        <v>44895</v>
      </c>
      <c r="C98" s="3">
        <v>30</v>
      </c>
      <c r="D98" s="4">
        <v>5.0000000000000001E-3</v>
      </c>
      <c r="E98" s="15">
        <f t="shared" si="34"/>
        <v>22834360.658599403</v>
      </c>
      <c r="F98" s="15">
        <f t="shared" si="24"/>
        <v>9514.3169410830851</v>
      </c>
      <c r="G98" s="15">
        <f t="shared" si="30"/>
        <v>273568.68305891694</v>
      </c>
      <c r="H98" s="16">
        <v>283083</v>
      </c>
      <c r="I98" s="25">
        <f t="shared" si="35"/>
        <v>9523699.2489936166</v>
      </c>
      <c r="J98" s="4">
        <v>5.0000000000000001E-3</v>
      </c>
      <c r="K98" s="15">
        <f t="shared" si="25"/>
        <v>3968.208020414007</v>
      </c>
      <c r="L98" s="29">
        <f t="shared" si="31"/>
        <v>114222.99197958599</v>
      </c>
      <c r="M98" s="24">
        <v>118191.2</v>
      </c>
      <c r="N98" s="25">
        <f t="shared" si="36"/>
        <v>14402876.921648886</v>
      </c>
      <c r="O98" s="4">
        <v>5.0000000000000001E-3</v>
      </c>
      <c r="P98" s="15">
        <f t="shared" si="37"/>
        <v>6001.1987173537027</v>
      </c>
      <c r="Q98" s="29">
        <f t="shared" si="32"/>
        <v>172554.4812826463</v>
      </c>
      <c r="R98" s="24">
        <v>178555.68</v>
      </c>
      <c r="S98" s="25">
        <f t="shared" si="38"/>
        <v>2242850.1981429225</v>
      </c>
      <c r="T98" s="4">
        <v>5.0000000000000001E-3</v>
      </c>
      <c r="U98" s="15">
        <f t="shared" si="29"/>
        <v>921.71925951079004</v>
      </c>
      <c r="V98" s="25">
        <f t="shared" si="39"/>
        <v>26903.480740489209</v>
      </c>
      <c r="W98" s="24">
        <v>27825.200000000001</v>
      </c>
      <c r="X98" s="33">
        <f t="shared" si="26"/>
        <v>20405.442938361586</v>
      </c>
      <c r="Y98" s="33">
        <f t="shared" si="27"/>
        <v>587249.63706163841</v>
      </c>
      <c r="Z98" s="34">
        <f t="shared" si="28"/>
        <v>607655.07999999984</v>
      </c>
      <c r="AA98" s="18"/>
      <c r="AC98" s="40">
        <f t="shared" si="33"/>
        <v>49003787.027384825</v>
      </c>
    </row>
    <row r="99" spans="1:29" x14ac:dyDescent="0.25">
      <c r="A99" s="6"/>
      <c r="B99" s="2">
        <v>44926</v>
      </c>
      <c r="C99" s="3">
        <v>31</v>
      </c>
      <c r="D99" s="4">
        <v>5.0000000000000001E-3</v>
      </c>
      <c r="E99" s="15">
        <f t="shared" si="34"/>
        <v>22560791.975540485</v>
      </c>
      <c r="F99" s="15">
        <f t="shared" si="24"/>
        <v>9713.6743228021533</v>
      </c>
      <c r="G99" s="15">
        <f t="shared" si="30"/>
        <v>273369.32567719783</v>
      </c>
      <c r="H99" s="16">
        <v>283083</v>
      </c>
      <c r="I99" s="25">
        <f t="shared" si="35"/>
        <v>9409476.2570140306</v>
      </c>
      <c r="J99" s="4">
        <v>5.0000000000000001E-3</v>
      </c>
      <c r="K99" s="15">
        <f t="shared" si="25"/>
        <v>4051.3022773254856</v>
      </c>
      <c r="L99" s="29">
        <f t="shared" si="31"/>
        <v>114139.8977226745</v>
      </c>
      <c r="M99" s="24">
        <v>118191.2</v>
      </c>
      <c r="N99" s="25">
        <f t="shared" si="36"/>
        <v>14230322.44036624</v>
      </c>
      <c r="O99" s="4">
        <v>5.0000000000000001E-3</v>
      </c>
      <c r="P99" s="15">
        <f t="shared" si="37"/>
        <v>6126.9443840465756</v>
      </c>
      <c r="Q99" s="29">
        <f t="shared" si="32"/>
        <v>172428.73561595342</v>
      </c>
      <c r="R99" s="24">
        <v>178555.68</v>
      </c>
      <c r="S99" s="25">
        <f t="shared" si="38"/>
        <v>2215946.717402433</v>
      </c>
      <c r="T99" s="4">
        <v>5.0000000000000001E-3</v>
      </c>
      <c r="U99" s="15">
        <f t="shared" si="29"/>
        <v>941.01846903391004</v>
      </c>
      <c r="V99" s="25">
        <f t="shared" si="39"/>
        <v>26884.181530966092</v>
      </c>
      <c r="W99" s="24">
        <v>27825.200000000001</v>
      </c>
      <c r="X99" s="33">
        <f t="shared" si="26"/>
        <v>20832.939453208121</v>
      </c>
      <c r="Y99" s="33">
        <f t="shared" si="27"/>
        <v>586822.14054679184</v>
      </c>
      <c r="Z99" s="34">
        <f t="shared" si="28"/>
        <v>607655.07999999996</v>
      </c>
      <c r="AA99" s="18"/>
      <c r="AC99" s="40">
        <f t="shared" si="33"/>
        <v>48416537.390323192</v>
      </c>
    </row>
    <row r="100" spans="1:29" x14ac:dyDescent="0.25">
      <c r="A100" s="6"/>
      <c r="B100" s="2">
        <v>44957</v>
      </c>
      <c r="C100" s="3">
        <v>31</v>
      </c>
      <c r="D100" s="4">
        <v>5.0000000000000001E-3</v>
      </c>
      <c r="E100" s="15">
        <f t="shared" si="34"/>
        <v>22287422.649863288</v>
      </c>
      <c r="F100" s="15">
        <f t="shared" si="24"/>
        <v>9595.9736409133602</v>
      </c>
      <c r="G100" s="15">
        <f t="shared" si="30"/>
        <v>273487.02635908662</v>
      </c>
      <c r="H100" s="16">
        <v>283083</v>
      </c>
      <c r="I100" s="25">
        <f t="shared" si="35"/>
        <v>9295336.3592913561</v>
      </c>
      <c r="J100" s="4">
        <v>5.0000000000000001E-3</v>
      </c>
      <c r="K100" s="15">
        <f t="shared" si="25"/>
        <v>4002.1587102504445</v>
      </c>
      <c r="L100" s="29">
        <f t="shared" si="31"/>
        <v>114189.04128974956</v>
      </c>
      <c r="M100" s="24">
        <v>118191.2</v>
      </c>
      <c r="N100" s="25">
        <f t="shared" si="36"/>
        <v>14057893.704750286</v>
      </c>
      <c r="O100" s="4">
        <v>5.0000000000000001E-3</v>
      </c>
      <c r="P100" s="15">
        <f t="shared" si="37"/>
        <v>6052.7042339897071</v>
      </c>
      <c r="Q100" s="29">
        <f t="shared" si="32"/>
        <v>172502.97576601029</v>
      </c>
      <c r="R100" s="24">
        <v>178555.68</v>
      </c>
      <c r="S100" s="25">
        <f t="shared" si="38"/>
        <v>2189062.5358714671</v>
      </c>
      <c r="T100" s="4">
        <v>5.0000000000000001E-3</v>
      </c>
      <c r="U100" s="15">
        <f t="shared" si="29"/>
        <v>929.60189879473251</v>
      </c>
      <c r="V100" s="25">
        <f t="shared" si="39"/>
        <v>26895.598101205269</v>
      </c>
      <c r="W100" s="24">
        <v>27825.200000000001</v>
      </c>
      <c r="X100" s="33">
        <f t="shared" si="26"/>
        <v>20580.438483948245</v>
      </c>
      <c r="Y100" s="33">
        <f t="shared" si="27"/>
        <v>587074.64151605184</v>
      </c>
      <c r="Z100" s="34">
        <f t="shared" si="28"/>
        <v>607655.08000000007</v>
      </c>
      <c r="AA100" s="18"/>
      <c r="AC100" s="40">
        <f t="shared" si="33"/>
        <v>47829715.249776401</v>
      </c>
    </row>
    <row r="101" spans="1:29" x14ac:dyDescent="0.25">
      <c r="A101" s="6"/>
      <c r="B101" s="2">
        <v>44985</v>
      </c>
      <c r="C101" s="3">
        <v>28</v>
      </c>
      <c r="D101" s="4">
        <v>5.0000000000000001E-3</v>
      </c>
      <c r="E101" s="15">
        <f t="shared" si="34"/>
        <v>22013935.623504203</v>
      </c>
      <c r="F101" s="15">
        <f t="shared" si="24"/>
        <v>8560.974964696079</v>
      </c>
      <c r="G101" s="15">
        <f t="shared" si="30"/>
        <v>274522.0250353039</v>
      </c>
      <c r="H101" s="16">
        <v>283083</v>
      </c>
      <c r="I101" s="25">
        <f t="shared" si="35"/>
        <v>9181147.3180016056</v>
      </c>
      <c r="J101" s="4">
        <v>5.0000000000000001E-3</v>
      </c>
      <c r="K101" s="15">
        <f t="shared" si="25"/>
        <v>3570.4461792228467</v>
      </c>
      <c r="L101" s="29">
        <f t="shared" si="31"/>
        <v>114620.75382077714</v>
      </c>
      <c r="M101" s="24">
        <v>118191.2</v>
      </c>
      <c r="N101" s="25">
        <f t="shared" si="36"/>
        <v>13885390.728984276</v>
      </c>
      <c r="O101" s="4">
        <v>5.0000000000000001E-3</v>
      </c>
      <c r="P101" s="15">
        <f t="shared" si="37"/>
        <v>5399.8741723827743</v>
      </c>
      <c r="Q101" s="29">
        <f t="shared" si="32"/>
        <v>173155.80582761721</v>
      </c>
      <c r="R101" s="24">
        <v>178555.68</v>
      </c>
      <c r="S101" s="25">
        <f t="shared" si="38"/>
        <v>2162166.9377702619</v>
      </c>
      <c r="T101" s="4">
        <v>5.0000000000000001E-3</v>
      </c>
      <c r="U101" s="15">
        <f t="shared" si="29"/>
        <v>829.32430489818273</v>
      </c>
      <c r="V101" s="25">
        <f t="shared" si="39"/>
        <v>26995.875695101819</v>
      </c>
      <c r="W101" s="24">
        <v>27825.200000000001</v>
      </c>
      <c r="X101" s="33">
        <f t="shared" si="26"/>
        <v>18360.619621199883</v>
      </c>
      <c r="Y101" s="33">
        <f t="shared" si="27"/>
        <v>589294.46037880005</v>
      </c>
      <c r="Z101" s="34">
        <f t="shared" si="28"/>
        <v>607655.07999999984</v>
      </c>
      <c r="AA101" s="18"/>
      <c r="AC101" s="40">
        <f t="shared" si="33"/>
        <v>47242640.608260348</v>
      </c>
    </row>
    <row r="102" spans="1:29" x14ac:dyDescent="0.25">
      <c r="A102" s="6"/>
      <c r="B102" s="2">
        <v>45016</v>
      </c>
      <c r="C102" s="3">
        <v>31</v>
      </c>
      <c r="D102" s="4">
        <v>5.0000000000000001E-3</v>
      </c>
      <c r="E102" s="15">
        <f t="shared" si="34"/>
        <v>21739413.5984689</v>
      </c>
      <c r="F102" s="15">
        <f t="shared" si="24"/>
        <v>9360.0252993407757</v>
      </c>
      <c r="G102" s="15">
        <f t="shared" si="30"/>
        <v>273722.97470065922</v>
      </c>
      <c r="H102" s="16">
        <v>283083</v>
      </c>
      <c r="I102" s="25">
        <f t="shared" si="35"/>
        <v>9066526.5641808286</v>
      </c>
      <c r="J102" s="4">
        <v>5.0000000000000001E-3</v>
      </c>
      <c r="K102" s="15">
        <f t="shared" si="25"/>
        <v>3903.6433818000787</v>
      </c>
      <c r="L102" s="29">
        <f t="shared" si="31"/>
        <v>114287.55661819992</v>
      </c>
      <c r="M102" s="24">
        <v>118191.2</v>
      </c>
      <c r="N102" s="25">
        <f t="shared" si="36"/>
        <v>13712234.923156658</v>
      </c>
      <c r="O102" s="4">
        <v>5.0000000000000001E-3</v>
      </c>
      <c r="P102" s="15">
        <f t="shared" si="37"/>
        <v>5903.8789252480055</v>
      </c>
      <c r="Q102" s="29">
        <f t="shared" si="32"/>
        <v>172651.801074752</v>
      </c>
      <c r="R102" s="24">
        <v>178555.68</v>
      </c>
      <c r="S102" s="25">
        <f t="shared" si="38"/>
        <v>2135171.06207516</v>
      </c>
      <c r="T102" s="4">
        <v>5.0000000000000001E-3</v>
      </c>
      <c r="U102" s="15">
        <f t="shared" si="29"/>
        <v>906.71647841547895</v>
      </c>
      <c r="V102" s="25">
        <f t="shared" si="39"/>
        <v>26918.483521584523</v>
      </c>
      <c r="W102" s="24">
        <v>27825.200000000001</v>
      </c>
      <c r="X102" s="33">
        <f t="shared" si="26"/>
        <v>20074.264084804337</v>
      </c>
      <c r="Y102" s="33">
        <f t="shared" si="27"/>
        <v>587580.81591519562</v>
      </c>
      <c r="Z102" s="34">
        <f t="shared" si="28"/>
        <v>607655.08000000007</v>
      </c>
      <c r="AA102" s="18"/>
      <c r="AC102" s="40">
        <f t="shared" si="33"/>
        <v>46653346.147881545</v>
      </c>
    </row>
    <row r="103" spans="1:29" x14ac:dyDescent="0.25">
      <c r="A103" s="6"/>
      <c r="B103" s="2">
        <v>45046</v>
      </c>
      <c r="C103" s="3">
        <v>30</v>
      </c>
      <c r="D103" s="4">
        <v>5.0000000000000001E-3</v>
      </c>
      <c r="E103" s="15">
        <f t="shared" si="34"/>
        <v>21465690.62376824</v>
      </c>
      <c r="F103" s="15">
        <f t="shared" si="24"/>
        <v>8944.0377599034327</v>
      </c>
      <c r="G103" s="15">
        <f t="shared" si="30"/>
        <v>274138.96224009659</v>
      </c>
      <c r="H103" s="16">
        <v>283083</v>
      </c>
      <c r="I103" s="25">
        <f t="shared" si="35"/>
        <v>8952239.007562628</v>
      </c>
      <c r="J103" s="4">
        <v>5.0000000000000001E-3</v>
      </c>
      <c r="K103" s="15">
        <f t="shared" si="25"/>
        <v>3730.0995864844281</v>
      </c>
      <c r="L103" s="29">
        <f t="shared" si="31"/>
        <v>114461.10041351557</v>
      </c>
      <c r="M103" s="24">
        <v>118191.2</v>
      </c>
      <c r="N103" s="25">
        <f t="shared" si="36"/>
        <v>13539583.122081906</v>
      </c>
      <c r="O103" s="4">
        <v>5.0000000000000001E-3</v>
      </c>
      <c r="P103" s="15">
        <f t="shared" si="37"/>
        <v>5641.4929675341273</v>
      </c>
      <c r="Q103" s="29">
        <f t="shared" si="32"/>
        <v>172914.18703246585</v>
      </c>
      <c r="R103" s="24">
        <v>178555.68</v>
      </c>
      <c r="S103" s="25">
        <f t="shared" si="38"/>
        <v>2108252.5785535756</v>
      </c>
      <c r="T103" s="4">
        <v>5.0000000000000001E-3</v>
      </c>
      <c r="U103" s="15">
        <f t="shared" si="29"/>
        <v>866.40516926859277</v>
      </c>
      <c r="V103" s="25">
        <f t="shared" si="39"/>
        <v>26958.794830731407</v>
      </c>
      <c r="W103" s="24">
        <v>27825.200000000001</v>
      </c>
      <c r="X103" s="33">
        <f t="shared" si="26"/>
        <v>19182.035483190582</v>
      </c>
      <c r="Y103" s="33">
        <f t="shared" si="27"/>
        <v>588473.04451680952</v>
      </c>
      <c r="Z103" s="34">
        <f t="shared" si="28"/>
        <v>607655.08000000007</v>
      </c>
      <c r="AA103" s="18"/>
      <c r="AC103" s="40">
        <f t="shared" si="33"/>
        <v>46065765.331966348</v>
      </c>
    </row>
    <row r="104" spans="1:29" x14ac:dyDescent="0.25">
      <c r="A104" s="6"/>
      <c r="B104" s="2">
        <v>45077</v>
      </c>
      <c r="C104" s="3">
        <v>31</v>
      </c>
      <c r="D104" s="4">
        <v>5.0000000000000001E-3</v>
      </c>
      <c r="E104" s="15">
        <f t="shared" si="34"/>
        <v>21191551.661528144</v>
      </c>
      <c r="F104" s="15">
        <f t="shared" si="24"/>
        <v>9124.1402987135061</v>
      </c>
      <c r="G104" s="15">
        <f t="shared" si="30"/>
        <v>273958.85970128648</v>
      </c>
      <c r="H104" s="16">
        <v>283083</v>
      </c>
      <c r="I104" s="25">
        <f t="shared" si="35"/>
        <v>8837777.9071491119</v>
      </c>
      <c r="J104" s="4">
        <v>5.0000000000000001E-3</v>
      </c>
      <c r="K104" s="15">
        <f t="shared" si="25"/>
        <v>3805.1543766892005</v>
      </c>
      <c r="L104" s="29">
        <f t="shared" si="31"/>
        <v>114386.0456233108</v>
      </c>
      <c r="M104" s="24">
        <v>118191.2</v>
      </c>
      <c r="N104" s="25">
        <f t="shared" si="36"/>
        <v>13366668.935049439</v>
      </c>
      <c r="O104" s="4">
        <v>5.0000000000000001E-3</v>
      </c>
      <c r="P104" s="15">
        <f t="shared" si="37"/>
        <v>5755.0935692573976</v>
      </c>
      <c r="Q104" s="29">
        <f t="shared" si="32"/>
        <v>172800.58643074261</v>
      </c>
      <c r="R104" s="24">
        <v>178555.68</v>
      </c>
      <c r="S104" s="25">
        <f t="shared" si="38"/>
        <v>2081293.7837228442</v>
      </c>
      <c r="T104" s="4">
        <v>5.0000000000000001E-3</v>
      </c>
      <c r="U104" s="15">
        <f t="shared" si="29"/>
        <v>883.83708623846803</v>
      </c>
      <c r="V104" s="25">
        <f t="shared" si="39"/>
        <v>26941.362913761532</v>
      </c>
      <c r="W104" s="24">
        <v>27825.200000000001</v>
      </c>
      <c r="X104" s="33">
        <f t="shared" si="26"/>
        <v>19568.225330898575</v>
      </c>
      <c r="Y104" s="33">
        <f t="shared" si="27"/>
        <v>588086.85466910142</v>
      </c>
      <c r="Z104" s="34">
        <f t="shared" si="28"/>
        <v>607655.07999999996</v>
      </c>
      <c r="AA104" s="18"/>
      <c r="AC104" s="40">
        <f t="shared" si="33"/>
        <v>45477292.287449539</v>
      </c>
    </row>
    <row r="105" spans="1:29" x14ac:dyDescent="0.25">
      <c r="A105" s="6"/>
      <c r="B105" s="2">
        <v>45107</v>
      </c>
      <c r="C105" s="3">
        <v>30</v>
      </c>
      <c r="D105" s="4">
        <v>5.0000000000000001E-3</v>
      </c>
      <c r="E105" s="15">
        <f t="shared" si="34"/>
        <v>20917592.801826857</v>
      </c>
      <c r="F105" s="15">
        <f t="shared" si="24"/>
        <v>8715.6636674278579</v>
      </c>
      <c r="G105" s="15">
        <f t="shared" si="30"/>
        <v>274367.33633257216</v>
      </c>
      <c r="H105" s="16">
        <v>283083</v>
      </c>
      <c r="I105" s="25">
        <f t="shared" si="35"/>
        <v>8723391.8615258019</v>
      </c>
      <c r="J105" s="4">
        <v>5.0000000000000001E-3</v>
      </c>
      <c r="K105" s="15">
        <f t="shared" si="25"/>
        <v>3634.7466089690843</v>
      </c>
      <c r="L105" s="29">
        <f t="shared" si="31"/>
        <v>114556.45339103091</v>
      </c>
      <c r="M105" s="24">
        <v>118191.2</v>
      </c>
      <c r="N105" s="25">
        <f t="shared" si="36"/>
        <v>13193868.348618696</v>
      </c>
      <c r="O105" s="4">
        <v>5.0000000000000001E-3</v>
      </c>
      <c r="P105" s="15">
        <f t="shared" si="37"/>
        <v>5497.4451452577905</v>
      </c>
      <c r="Q105" s="29">
        <f t="shared" si="32"/>
        <v>173058.23485474222</v>
      </c>
      <c r="R105" s="24">
        <v>178555.68</v>
      </c>
      <c r="S105" s="25">
        <f t="shared" si="38"/>
        <v>2054352.4208090827</v>
      </c>
      <c r="T105" s="4">
        <v>5.0000000000000001E-3</v>
      </c>
      <c r="U105" s="15">
        <f t="shared" si="29"/>
        <v>844.2544195105819</v>
      </c>
      <c r="V105" s="25">
        <f t="shared" si="39"/>
        <v>26980.945580489421</v>
      </c>
      <c r="W105" s="24">
        <v>27825.200000000001</v>
      </c>
      <c r="X105" s="33">
        <f t="shared" si="26"/>
        <v>18692.109841165315</v>
      </c>
      <c r="Y105" s="33">
        <f t="shared" si="27"/>
        <v>588962.97015883471</v>
      </c>
      <c r="Z105" s="34">
        <f t="shared" si="28"/>
        <v>607655.08000000007</v>
      </c>
      <c r="AA105" s="18"/>
      <c r="AC105" s="40">
        <f t="shared" si="33"/>
        <v>44889205.432780437</v>
      </c>
    </row>
    <row r="106" spans="1:29" x14ac:dyDescent="0.25">
      <c r="A106" s="6"/>
      <c r="B106" s="2">
        <v>45138</v>
      </c>
      <c r="C106" s="3">
        <v>31</v>
      </c>
      <c r="D106" s="4">
        <v>5.0000000000000001E-3</v>
      </c>
      <c r="E106" s="15">
        <f t="shared" si="34"/>
        <v>20643225.465494286</v>
      </c>
      <c r="F106" s="15">
        <f t="shared" si="24"/>
        <v>8888.0554087544842</v>
      </c>
      <c r="G106" s="15">
        <f t="shared" si="30"/>
        <v>274194.9445912455</v>
      </c>
      <c r="H106" s="16">
        <v>283083</v>
      </c>
      <c r="I106" s="25">
        <f t="shared" si="35"/>
        <v>8608835.4081347715</v>
      </c>
      <c r="J106" s="4">
        <v>5.0000000000000001E-3</v>
      </c>
      <c r="K106" s="15">
        <f t="shared" si="25"/>
        <v>3706.5819118358045</v>
      </c>
      <c r="L106" s="29">
        <f t="shared" si="31"/>
        <v>114484.61808816419</v>
      </c>
      <c r="M106" s="24">
        <v>118191.2</v>
      </c>
      <c r="N106" s="25">
        <f t="shared" si="36"/>
        <v>13020810.113763953</v>
      </c>
      <c r="O106" s="4">
        <v>5.0000000000000001E-3</v>
      </c>
      <c r="P106" s="15">
        <f t="shared" si="37"/>
        <v>5606.1821323150352</v>
      </c>
      <c r="Q106" s="29">
        <f t="shared" si="32"/>
        <v>172949.49786768496</v>
      </c>
      <c r="R106" s="24">
        <v>178555.68</v>
      </c>
      <c r="S106" s="25">
        <f t="shared" si="38"/>
        <v>2027371.4752285932</v>
      </c>
      <c r="T106" s="4">
        <v>5.0000000000000001E-3</v>
      </c>
      <c r="U106" s="15">
        <f t="shared" si="29"/>
        <v>860.93857167241629</v>
      </c>
      <c r="V106" s="25">
        <f t="shared" si="39"/>
        <v>26964.261428327583</v>
      </c>
      <c r="W106" s="24">
        <v>27825.200000000001</v>
      </c>
      <c r="X106" s="33">
        <f t="shared" si="26"/>
        <v>19061.758024577743</v>
      </c>
      <c r="Y106" s="33">
        <f t="shared" si="27"/>
        <v>588593.32197542221</v>
      </c>
      <c r="Z106" s="34">
        <f t="shared" si="28"/>
        <v>607655.07999999996</v>
      </c>
      <c r="AA106" s="18"/>
      <c r="AC106" s="40">
        <f t="shared" si="33"/>
        <v>44300242.462621599</v>
      </c>
    </row>
    <row r="107" spans="1:29" x14ac:dyDescent="0.25">
      <c r="A107" s="6"/>
      <c r="B107" s="2">
        <v>45169</v>
      </c>
      <c r="C107" s="3">
        <v>31</v>
      </c>
      <c r="D107" s="4">
        <v>5.0000000000000001E-3</v>
      </c>
      <c r="E107" s="15">
        <f t="shared" si="34"/>
        <v>20369030.52090304</v>
      </c>
      <c r="F107" s="15">
        <f t="shared" si="24"/>
        <v>8769.9992520554752</v>
      </c>
      <c r="G107" s="15">
        <f t="shared" si="30"/>
        <v>274313.00074794452</v>
      </c>
      <c r="H107" s="16">
        <v>283083</v>
      </c>
      <c r="I107" s="25">
        <f t="shared" si="35"/>
        <v>8494350.7900466081</v>
      </c>
      <c r="J107" s="4">
        <v>5.0000000000000001E-3</v>
      </c>
      <c r="K107" s="15">
        <f t="shared" si="25"/>
        <v>3657.2899234922902</v>
      </c>
      <c r="L107" s="29">
        <f t="shared" si="31"/>
        <v>114533.9100765077</v>
      </c>
      <c r="M107" s="24">
        <v>118191.2</v>
      </c>
      <c r="N107" s="25">
        <f t="shared" si="36"/>
        <v>12847860.615896268</v>
      </c>
      <c r="O107" s="4">
        <v>5.0000000000000001E-3</v>
      </c>
      <c r="P107" s="15">
        <f t="shared" si="37"/>
        <v>5531.7177651775592</v>
      </c>
      <c r="Q107" s="29">
        <f t="shared" si="32"/>
        <v>173023.96223482242</v>
      </c>
      <c r="R107" s="24">
        <v>178555.68</v>
      </c>
      <c r="S107" s="25">
        <f t="shared" si="38"/>
        <v>2000407.2138002657</v>
      </c>
      <c r="T107" s="4">
        <v>5.0000000000000001E-3</v>
      </c>
      <c r="U107" s="15">
        <f t="shared" si="29"/>
        <v>849.48799490148281</v>
      </c>
      <c r="V107" s="25">
        <f t="shared" si="39"/>
        <v>26975.712005098518</v>
      </c>
      <c r="W107" s="24">
        <v>27825.200000000001</v>
      </c>
      <c r="X107" s="33">
        <f t="shared" si="26"/>
        <v>18808.494935626808</v>
      </c>
      <c r="Y107" s="33">
        <f t="shared" si="27"/>
        <v>588846.5850643731</v>
      </c>
      <c r="Z107" s="34">
        <f t="shared" si="28"/>
        <v>607655.07999999996</v>
      </c>
      <c r="AA107" s="18"/>
      <c r="AC107" s="40">
        <f t="shared" si="33"/>
        <v>43711649.140646182</v>
      </c>
    </row>
    <row r="108" spans="1:29" x14ac:dyDescent="0.25">
      <c r="A108" s="6"/>
      <c r="B108" s="2">
        <v>45199</v>
      </c>
      <c r="C108" s="3">
        <v>30</v>
      </c>
      <c r="D108" s="4">
        <v>5.0000000000000001E-3</v>
      </c>
      <c r="E108" s="15">
        <f t="shared" si="34"/>
        <v>20094717.520155095</v>
      </c>
      <c r="F108" s="15">
        <f t="shared" si="24"/>
        <v>8372.7989667312886</v>
      </c>
      <c r="G108" s="15">
        <f t="shared" si="30"/>
        <v>274710.20103326871</v>
      </c>
      <c r="H108" s="16">
        <v>283083</v>
      </c>
      <c r="I108" s="25">
        <f t="shared" si="35"/>
        <v>8379816.8799701007</v>
      </c>
      <c r="J108" s="4">
        <v>5.0000000000000001E-3</v>
      </c>
      <c r="K108" s="15">
        <f t="shared" si="25"/>
        <v>3491.5903666542085</v>
      </c>
      <c r="L108" s="29">
        <f t="shared" si="31"/>
        <v>114699.60963334578</v>
      </c>
      <c r="M108" s="24">
        <v>118191.2</v>
      </c>
      <c r="N108" s="25">
        <f t="shared" si="36"/>
        <v>12674836.653661445</v>
      </c>
      <c r="O108" s="4">
        <v>5.0000000000000001E-3</v>
      </c>
      <c r="P108" s="15">
        <f t="shared" si="37"/>
        <v>5281.1819390256023</v>
      </c>
      <c r="Q108" s="29">
        <f t="shared" si="32"/>
        <v>173274.49806097438</v>
      </c>
      <c r="R108" s="24">
        <v>178555.68</v>
      </c>
      <c r="S108" s="25">
        <f t="shared" si="38"/>
        <v>1973431.5017951671</v>
      </c>
      <c r="T108" s="4">
        <v>5.0000000000000001E-3</v>
      </c>
      <c r="U108" s="15">
        <f t="shared" si="29"/>
        <v>810.99924731308238</v>
      </c>
      <c r="V108" s="25">
        <f t="shared" si="39"/>
        <v>27014.20075268692</v>
      </c>
      <c r="W108" s="24">
        <v>27825.200000000001</v>
      </c>
      <c r="X108" s="33">
        <f t="shared" si="26"/>
        <v>17956.570519724184</v>
      </c>
      <c r="Y108" s="33">
        <f t="shared" si="27"/>
        <v>589698.5094802758</v>
      </c>
      <c r="Z108" s="34">
        <f t="shared" si="28"/>
        <v>607655.08000000007</v>
      </c>
      <c r="AA108" s="18"/>
      <c r="AC108" s="40">
        <f t="shared" si="33"/>
        <v>43122802.555581801</v>
      </c>
    </row>
    <row r="109" spans="1:29" x14ac:dyDescent="0.25">
      <c r="A109" s="6"/>
      <c r="B109" s="2">
        <v>45230</v>
      </c>
      <c r="C109" s="3">
        <v>31</v>
      </c>
      <c r="D109" s="4">
        <v>5.0000000000000001E-3</v>
      </c>
      <c r="E109" s="15">
        <f t="shared" si="34"/>
        <v>19820007.319121826</v>
      </c>
      <c r="F109" s="15">
        <f t="shared" si="24"/>
        <v>8533.6142623996748</v>
      </c>
      <c r="G109" s="15">
        <f t="shared" si="30"/>
        <v>274549.38573760033</v>
      </c>
      <c r="H109" s="16">
        <v>283083</v>
      </c>
      <c r="I109" s="25">
        <f t="shared" si="35"/>
        <v>8265117.2703367546</v>
      </c>
      <c r="J109" s="4">
        <v>5.0000000000000001E-3</v>
      </c>
      <c r="K109" s="15">
        <f t="shared" si="25"/>
        <v>3558.5921580616587</v>
      </c>
      <c r="L109" s="29">
        <f t="shared" si="31"/>
        <v>114632.60784193834</v>
      </c>
      <c r="M109" s="24">
        <v>118191.2</v>
      </c>
      <c r="N109" s="25">
        <f t="shared" si="36"/>
        <v>12501562.15560047</v>
      </c>
      <c r="O109" s="4">
        <v>5.0000000000000001E-3</v>
      </c>
      <c r="P109" s="15">
        <f t="shared" si="37"/>
        <v>5382.6170392168688</v>
      </c>
      <c r="Q109" s="29">
        <f t="shared" si="32"/>
        <v>173173.06296078314</v>
      </c>
      <c r="R109" s="24">
        <v>178555.68</v>
      </c>
      <c r="S109" s="25">
        <f t="shared" si="38"/>
        <v>1946417.3010424802</v>
      </c>
      <c r="T109" s="4">
        <v>5.0000000000000001E-3</v>
      </c>
      <c r="U109" s="15">
        <f t="shared" si="29"/>
        <v>826.56077167557373</v>
      </c>
      <c r="V109" s="25">
        <f t="shared" si="39"/>
        <v>26998.639228324428</v>
      </c>
      <c r="W109" s="24">
        <v>27825.200000000001</v>
      </c>
      <c r="X109" s="33">
        <f t="shared" si="26"/>
        <v>18301.384231353775</v>
      </c>
      <c r="Y109" s="33">
        <f t="shared" si="27"/>
        <v>589353.6957686462</v>
      </c>
      <c r="Z109" s="34">
        <f t="shared" si="28"/>
        <v>607655.07999999996</v>
      </c>
      <c r="AA109" s="18"/>
      <c r="AC109" s="40">
        <f t="shared" si="33"/>
        <v>42533104.046101533</v>
      </c>
    </row>
    <row r="110" spans="1:29" x14ac:dyDescent="0.25">
      <c r="A110" s="6"/>
      <c r="B110" s="2">
        <v>45260</v>
      </c>
      <c r="C110" s="3">
        <v>30</v>
      </c>
      <c r="D110" s="4">
        <v>5.0000000000000001E-3</v>
      </c>
      <c r="E110" s="15">
        <f t="shared" si="34"/>
        <v>19545457.933384225</v>
      </c>
      <c r="F110" s="15">
        <f t="shared" si="24"/>
        <v>8143.9408055767599</v>
      </c>
      <c r="G110" s="15">
        <f t="shared" si="30"/>
        <v>274939.05919442326</v>
      </c>
      <c r="H110" s="16">
        <v>283083</v>
      </c>
      <c r="I110" s="25">
        <f t="shared" si="35"/>
        <v>8150484.6624948159</v>
      </c>
      <c r="J110" s="4">
        <v>5.0000000000000001E-3</v>
      </c>
      <c r="K110" s="15">
        <f t="shared" si="25"/>
        <v>3396.0352760395067</v>
      </c>
      <c r="L110" s="29">
        <f t="shared" si="31"/>
        <v>114795.16472396049</v>
      </c>
      <c r="M110" s="24">
        <v>118191.2</v>
      </c>
      <c r="N110" s="25">
        <f t="shared" si="36"/>
        <v>12328389.092639687</v>
      </c>
      <c r="O110" s="4">
        <v>5.0000000000000001E-3</v>
      </c>
      <c r="P110" s="15">
        <f t="shared" si="37"/>
        <v>5136.8287885998689</v>
      </c>
      <c r="Q110" s="29">
        <f t="shared" si="32"/>
        <v>173418.85121140012</v>
      </c>
      <c r="R110" s="24">
        <v>178555.68</v>
      </c>
      <c r="S110" s="25">
        <f t="shared" si="38"/>
        <v>1919418.6618141558</v>
      </c>
      <c r="T110" s="4">
        <v>5.0000000000000001E-3</v>
      </c>
      <c r="U110" s="15">
        <f t="shared" si="29"/>
        <v>788.80218978663936</v>
      </c>
      <c r="V110" s="25">
        <f t="shared" si="39"/>
        <v>27036.397810213362</v>
      </c>
      <c r="W110" s="24">
        <v>27825.200000000001</v>
      </c>
      <c r="X110" s="33">
        <f t="shared" si="26"/>
        <v>17465.607060002774</v>
      </c>
      <c r="Y110" s="33">
        <f t="shared" si="27"/>
        <v>590189.47293999733</v>
      </c>
      <c r="Z110" s="34">
        <f t="shared" si="28"/>
        <v>607655.08000000007</v>
      </c>
      <c r="AA110" s="18"/>
      <c r="AC110" s="40">
        <f t="shared" si="33"/>
        <v>41943750.350332879</v>
      </c>
    </row>
    <row r="111" spans="1:29" x14ac:dyDescent="0.25">
      <c r="A111" s="6"/>
      <c r="B111" s="2">
        <v>45291</v>
      </c>
      <c r="C111" s="3">
        <v>31</v>
      </c>
      <c r="D111" s="4">
        <v>5.0000000000000001E-3</v>
      </c>
      <c r="E111" s="15">
        <f t="shared" si="34"/>
        <v>19270518.874189802</v>
      </c>
      <c r="F111" s="15">
        <f t="shared" si="24"/>
        <v>8297.0289597206083</v>
      </c>
      <c r="G111" s="15">
        <f t="shared" si="30"/>
        <v>274785.97104027937</v>
      </c>
      <c r="H111" s="16">
        <v>283083</v>
      </c>
      <c r="I111" s="25">
        <f t="shared" si="35"/>
        <v>8035689.4977708552</v>
      </c>
      <c r="J111" s="4">
        <v>5.0000000000000001E-3</v>
      </c>
      <c r="K111" s="15">
        <f t="shared" si="25"/>
        <v>3459.810755984674</v>
      </c>
      <c r="L111" s="29">
        <f t="shared" si="31"/>
        <v>114731.38924401533</v>
      </c>
      <c r="M111" s="24">
        <v>118191.2</v>
      </c>
      <c r="N111" s="25">
        <f t="shared" si="36"/>
        <v>12154970.241428286</v>
      </c>
      <c r="O111" s="4">
        <v>5.0000000000000001E-3</v>
      </c>
      <c r="P111" s="15">
        <f t="shared" si="37"/>
        <v>5233.3899650594012</v>
      </c>
      <c r="Q111" s="29">
        <f t="shared" si="32"/>
        <v>173322.29003494058</v>
      </c>
      <c r="R111" s="24">
        <v>178555.68</v>
      </c>
      <c r="S111" s="25">
        <f t="shared" si="38"/>
        <v>1892382.2640039425</v>
      </c>
      <c r="T111" s="4">
        <v>5.0000000000000001E-3</v>
      </c>
      <c r="U111" s="15">
        <f t="shared" si="29"/>
        <v>803.61438608386618</v>
      </c>
      <c r="V111" s="25">
        <f t="shared" si="39"/>
        <v>27021.585613916133</v>
      </c>
      <c r="W111" s="24">
        <v>27825.200000000001</v>
      </c>
      <c r="X111" s="33">
        <f t="shared" si="26"/>
        <v>17793.844066848553</v>
      </c>
      <c r="Y111" s="33">
        <f t="shared" si="27"/>
        <v>589861.23593315145</v>
      </c>
      <c r="Z111" s="34">
        <f t="shared" si="28"/>
        <v>607655.08000000007</v>
      </c>
      <c r="AA111" s="18"/>
      <c r="AC111" s="40">
        <f t="shared" si="33"/>
        <v>41353560.877392881</v>
      </c>
    </row>
    <row r="112" spans="1:29" x14ac:dyDescent="0.25">
      <c r="A112" s="6"/>
      <c r="B112" s="2">
        <v>45322</v>
      </c>
      <c r="C112" s="3">
        <v>31</v>
      </c>
      <c r="D112" s="4">
        <v>5.0000000000000001E-3</v>
      </c>
      <c r="E112" s="15">
        <f t="shared" si="34"/>
        <v>18995732.903149523</v>
      </c>
      <c r="F112" s="15">
        <f t="shared" si="24"/>
        <v>8178.7183333004887</v>
      </c>
      <c r="G112" s="15">
        <f t="shared" si="30"/>
        <v>274904.28166669951</v>
      </c>
      <c r="H112" s="16">
        <v>283083</v>
      </c>
      <c r="I112" s="25">
        <f t="shared" si="35"/>
        <v>7920958.1085268399</v>
      </c>
      <c r="J112" s="4">
        <v>5.0000000000000001E-3</v>
      </c>
      <c r="K112" s="15">
        <f t="shared" si="25"/>
        <v>3410.4125189490564</v>
      </c>
      <c r="L112" s="29">
        <f t="shared" si="31"/>
        <v>114780.78748105094</v>
      </c>
      <c r="M112" s="24">
        <v>118191.2</v>
      </c>
      <c r="N112" s="25">
        <f t="shared" si="36"/>
        <v>11981647.951393345</v>
      </c>
      <c r="O112" s="4">
        <v>5.0000000000000001E-3</v>
      </c>
      <c r="P112" s="15">
        <f t="shared" si="37"/>
        <v>5158.7650901832458</v>
      </c>
      <c r="Q112" s="29">
        <f t="shared" si="32"/>
        <v>173396.91490981675</v>
      </c>
      <c r="R112" s="24">
        <v>178555.68</v>
      </c>
      <c r="S112" s="25">
        <f t="shared" si="38"/>
        <v>1865360.6783900263</v>
      </c>
      <c r="T112" s="4">
        <v>5.0000000000000001E-3</v>
      </c>
      <c r="U112" s="15">
        <f t="shared" si="29"/>
        <v>792.1394661656276</v>
      </c>
      <c r="V112" s="25">
        <f t="shared" si="39"/>
        <v>27033.060533834374</v>
      </c>
      <c r="W112" s="24">
        <v>27825.200000000001</v>
      </c>
      <c r="X112" s="33">
        <f t="shared" si="26"/>
        <v>17540.035408598418</v>
      </c>
      <c r="Y112" s="33">
        <f t="shared" si="27"/>
        <v>590115.04459140159</v>
      </c>
      <c r="Z112" s="34">
        <f t="shared" si="28"/>
        <v>607655.08000000007</v>
      </c>
      <c r="AA112" s="18"/>
      <c r="AC112" s="40">
        <f t="shared" si="33"/>
        <v>40763699.641459733</v>
      </c>
    </row>
    <row r="113" spans="1:29" x14ac:dyDescent="0.25">
      <c r="A113" s="6"/>
      <c r="B113" s="2">
        <v>45351</v>
      </c>
      <c r="C113" s="3">
        <v>29</v>
      </c>
      <c r="D113" s="4">
        <v>5.0000000000000001E-3</v>
      </c>
      <c r="E113" s="15">
        <f t="shared" si="34"/>
        <v>18720828.621482823</v>
      </c>
      <c r="F113" s="15">
        <f t="shared" si="24"/>
        <v>7540.3337503194689</v>
      </c>
      <c r="G113" s="15">
        <f t="shared" si="30"/>
        <v>275542.66624968051</v>
      </c>
      <c r="H113" s="16">
        <v>283083</v>
      </c>
      <c r="I113" s="25">
        <f t="shared" si="35"/>
        <v>7806177.3210457889</v>
      </c>
      <c r="J113" s="4">
        <v>5.0000000000000001E-3</v>
      </c>
      <c r="K113" s="15">
        <f t="shared" si="25"/>
        <v>3144.1547543101096</v>
      </c>
      <c r="L113" s="29">
        <f t="shared" si="31"/>
        <v>115047.04524568989</v>
      </c>
      <c r="M113" s="24">
        <v>118191.2</v>
      </c>
      <c r="N113" s="25">
        <f t="shared" si="36"/>
        <v>11808251.036483528</v>
      </c>
      <c r="O113" s="4">
        <v>5.0000000000000001E-3</v>
      </c>
      <c r="P113" s="15">
        <f t="shared" si="37"/>
        <v>4756.1011119169762</v>
      </c>
      <c r="Q113" s="29">
        <f t="shared" si="32"/>
        <v>173799.57888808302</v>
      </c>
      <c r="R113" s="24">
        <v>178555.68</v>
      </c>
      <c r="S113" s="25">
        <f t="shared" si="38"/>
        <v>1838327.6178561919</v>
      </c>
      <c r="T113" s="4">
        <v>5.0000000000000001E-3</v>
      </c>
      <c r="U113" s="15">
        <f t="shared" si="29"/>
        <v>730.29453312095291</v>
      </c>
      <c r="V113" s="25">
        <f t="shared" si="39"/>
        <v>27094.905466879049</v>
      </c>
      <c r="W113" s="24">
        <v>27825.200000000001</v>
      </c>
      <c r="X113" s="33">
        <f t="shared" si="26"/>
        <v>16170.884149667507</v>
      </c>
      <c r="Y113" s="33">
        <f t="shared" si="27"/>
        <v>591484.19585033238</v>
      </c>
      <c r="Z113" s="34">
        <f t="shared" si="28"/>
        <v>607655.07999999996</v>
      </c>
      <c r="AA113" s="18"/>
      <c r="AC113" s="40">
        <f t="shared" si="33"/>
        <v>40173584.596868329</v>
      </c>
    </row>
    <row r="114" spans="1:29" x14ac:dyDescent="0.25">
      <c r="A114" s="6"/>
      <c r="B114" s="2">
        <v>45382</v>
      </c>
      <c r="C114" s="3">
        <v>31</v>
      </c>
      <c r="D114" s="4">
        <v>5.0000000000000001E-3</v>
      </c>
      <c r="E114" s="15">
        <f t="shared" si="34"/>
        <v>18445285.955233142</v>
      </c>
      <c r="F114" s="15">
        <f t="shared" si="24"/>
        <v>7941.7203418364916</v>
      </c>
      <c r="G114" s="15">
        <f t="shared" si="30"/>
        <v>275141.27965816349</v>
      </c>
      <c r="H114" s="16">
        <v>283083</v>
      </c>
      <c r="I114" s="25">
        <f t="shared" si="35"/>
        <v>7691130.2758000987</v>
      </c>
      <c r="J114" s="4">
        <v>5.0000000000000001E-3</v>
      </c>
      <c r="K114" s="15">
        <f t="shared" si="25"/>
        <v>3311.4588687472647</v>
      </c>
      <c r="L114" s="29">
        <f t="shared" si="31"/>
        <v>114879.74113125273</v>
      </c>
      <c r="M114" s="24">
        <v>118191.2</v>
      </c>
      <c r="N114" s="25">
        <f t="shared" si="36"/>
        <v>11634451.457595445</v>
      </c>
      <c r="O114" s="4">
        <v>5.0000000000000001E-3</v>
      </c>
      <c r="P114" s="15">
        <f t="shared" si="37"/>
        <v>5009.2777109091503</v>
      </c>
      <c r="Q114" s="29">
        <f t="shared" si="32"/>
        <v>173546.40228909085</v>
      </c>
      <c r="R114" s="24">
        <v>178555.68</v>
      </c>
      <c r="S114" s="25">
        <f t="shared" si="38"/>
        <v>1811232.7123893129</v>
      </c>
      <c r="T114" s="4">
        <v>5.0000000000000001E-3</v>
      </c>
      <c r="U114" s="15">
        <f t="shared" si="29"/>
        <v>769.15361758998233</v>
      </c>
      <c r="V114" s="25">
        <f t="shared" si="39"/>
        <v>27056.046382410019</v>
      </c>
      <c r="W114" s="24">
        <v>27825.200000000001</v>
      </c>
      <c r="X114" s="33">
        <f t="shared" si="26"/>
        <v>17031.610539082889</v>
      </c>
      <c r="Y114" s="33">
        <f t="shared" si="27"/>
        <v>590623.46946091705</v>
      </c>
      <c r="Z114" s="34">
        <f t="shared" si="28"/>
        <v>607655.07999999996</v>
      </c>
      <c r="AA114" s="18"/>
      <c r="AC114" s="40">
        <f t="shared" si="33"/>
        <v>39582100.401018001</v>
      </c>
    </row>
    <row r="115" spans="1:29" x14ac:dyDescent="0.25">
      <c r="A115" s="6"/>
      <c r="B115" s="2">
        <v>45412</v>
      </c>
      <c r="C115" s="3">
        <v>30</v>
      </c>
      <c r="D115" s="4">
        <v>5.0000000000000001E-3</v>
      </c>
      <c r="E115" s="15">
        <f t="shared" si="34"/>
        <v>18170144.675574977</v>
      </c>
      <c r="F115" s="15">
        <f t="shared" si="24"/>
        <v>7570.8936148229068</v>
      </c>
      <c r="G115" s="15">
        <f t="shared" si="30"/>
        <v>275512.10638517712</v>
      </c>
      <c r="H115" s="16">
        <v>283083</v>
      </c>
      <c r="I115" s="25">
        <f t="shared" si="35"/>
        <v>7576250.5346688461</v>
      </c>
      <c r="J115" s="4">
        <v>5.0000000000000001E-3</v>
      </c>
      <c r="K115" s="15">
        <f t="shared" si="25"/>
        <v>3156.7710561120189</v>
      </c>
      <c r="L115" s="29">
        <f t="shared" si="31"/>
        <v>115034.42894388798</v>
      </c>
      <c r="M115" s="24">
        <v>118191.2</v>
      </c>
      <c r="N115" s="25">
        <f t="shared" si="36"/>
        <v>11460905.055306355</v>
      </c>
      <c r="O115" s="4">
        <v>5.0000000000000001E-3</v>
      </c>
      <c r="P115" s="15">
        <f t="shared" si="37"/>
        <v>4775.3771063776476</v>
      </c>
      <c r="Q115" s="29">
        <f t="shared" si="32"/>
        <v>173780.30289362234</v>
      </c>
      <c r="R115" s="24">
        <v>178555.68</v>
      </c>
      <c r="S115" s="25">
        <f t="shared" si="38"/>
        <v>1784176.6660069029</v>
      </c>
      <c r="T115" s="4">
        <v>5.0000000000000001E-3</v>
      </c>
      <c r="U115" s="15">
        <f t="shared" si="29"/>
        <v>733.22328740009709</v>
      </c>
      <c r="V115" s="25">
        <f t="shared" si="39"/>
        <v>27091.976712599902</v>
      </c>
      <c r="W115" s="24">
        <v>27825.200000000001</v>
      </c>
      <c r="X115" s="33">
        <f t="shared" si="26"/>
        <v>16236.26506471267</v>
      </c>
      <c r="Y115" s="33">
        <f t="shared" si="27"/>
        <v>591418.81493528734</v>
      </c>
      <c r="Z115" s="34">
        <f t="shared" si="28"/>
        <v>607655.07999999996</v>
      </c>
      <c r="AA115" s="18"/>
      <c r="AC115" s="40">
        <f t="shared" si="33"/>
        <v>38991476.931557074</v>
      </c>
    </row>
    <row r="116" spans="1:29" x14ac:dyDescent="0.25">
      <c r="A116" s="6"/>
      <c r="B116" s="2">
        <v>45443</v>
      </c>
      <c r="C116" s="3">
        <v>31</v>
      </c>
      <c r="D116" s="4">
        <v>5.0000000000000001E-3</v>
      </c>
      <c r="E116" s="15">
        <f t="shared" si="34"/>
        <v>17894632.569189798</v>
      </c>
      <c r="F116" s="15">
        <f t="shared" si="24"/>
        <v>7704.6334672900521</v>
      </c>
      <c r="G116" s="15">
        <f t="shared" si="30"/>
        <v>275378.36653270997</v>
      </c>
      <c r="H116" s="16">
        <v>283083</v>
      </c>
      <c r="I116" s="25">
        <f t="shared" si="35"/>
        <v>7461216.1057249578</v>
      </c>
      <c r="J116" s="4">
        <v>5.0000000000000001E-3</v>
      </c>
      <c r="K116" s="15">
        <f t="shared" si="25"/>
        <v>3212.468045520468</v>
      </c>
      <c r="L116" s="29">
        <f t="shared" si="31"/>
        <v>114978.73195447953</v>
      </c>
      <c r="M116" s="24">
        <v>118191.2</v>
      </c>
      <c r="N116" s="25">
        <f t="shared" si="36"/>
        <v>11287124.752412733</v>
      </c>
      <c r="O116" s="4">
        <v>5.0000000000000001E-3</v>
      </c>
      <c r="P116" s="15">
        <f t="shared" si="37"/>
        <v>4859.7342683999268</v>
      </c>
      <c r="Q116" s="29">
        <f t="shared" si="32"/>
        <v>173695.94573160008</v>
      </c>
      <c r="R116" s="24">
        <v>178555.68</v>
      </c>
      <c r="S116" s="25">
        <f t="shared" si="38"/>
        <v>1757084.6892943031</v>
      </c>
      <c r="T116" s="4">
        <v>5.0000000000000001E-3</v>
      </c>
      <c r="U116" s="15">
        <f t="shared" si="29"/>
        <v>746.15925161812868</v>
      </c>
      <c r="V116" s="25">
        <f t="shared" si="39"/>
        <v>27079.040748381871</v>
      </c>
      <c r="W116" s="24">
        <v>27825.200000000001</v>
      </c>
      <c r="X116" s="33">
        <f t="shared" si="26"/>
        <v>16522.995032828578</v>
      </c>
      <c r="Y116" s="33">
        <f t="shared" si="27"/>
        <v>591132.08496717142</v>
      </c>
      <c r="Z116" s="34">
        <f t="shared" si="28"/>
        <v>607655.07999999996</v>
      </c>
      <c r="AA116" s="18"/>
      <c r="AC116" s="40">
        <f t="shared" si="33"/>
        <v>38400058.116621785</v>
      </c>
    </row>
    <row r="117" spans="1:29" x14ac:dyDescent="0.25">
      <c r="A117" s="6"/>
      <c r="B117" s="2">
        <v>45473</v>
      </c>
      <c r="C117" s="3">
        <v>30</v>
      </c>
      <c r="D117" s="4">
        <v>5.0000000000000001E-3</v>
      </c>
      <c r="E117" s="15">
        <f t="shared" si="34"/>
        <v>17619254.202657089</v>
      </c>
      <c r="F117" s="15">
        <f t="shared" si="24"/>
        <v>7341.3559177737861</v>
      </c>
      <c r="G117" s="15">
        <f t="shared" si="30"/>
        <v>275741.64408222621</v>
      </c>
      <c r="H117" s="16">
        <v>283083</v>
      </c>
      <c r="I117" s="25">
        <f t="shared" si="35"/>
        <v>7346237.3737704782</v>
      </c>
      <c r="J117" s="4">
        <v>5.0000000000000001E-3</v>
      </c>
      <c r="K117" s="15">
        <f t="shared" si="25"/>
        <v>3060.9322390710327</v>
      </c>
      <c r="L117" s="29">
        <f t="shared" si="31"/>
        <v>115130.26776092897</v>
      </c>
      <c r="M117" s="24">
        <v>118191.2</v>
      </c>
      <c r="N117" s="25">
        <f t="shared" si="36"/>
        <v>11113428.806681132</v>
      </c>
      <c r="O117" s="4">
        <v>5.0000000000000001E-3</v>
      </c>
      <c r="P117" s="15">
        <f t="shared" si="37"/>
        <v>4630.5953361171387</v>
      </c>
      <c r="Q117" s="29">
        <f t="shared" si="32"/>
        <v>173925.08466388285</v>
      </c>
      <c r="R117" s="24">
        <v>178555.68</v>
      </c>
      <c r="S117" s="25">
        <f t="shared" si="38"/>
        <v>1730005.6485459213</v>
      </c>
      <c r="T117" s="4">
        <v>5.0000000000000001E-3</v>
      </c>
      <c r="U117" s="15">
        <f t="shared" si="29"/>
        <v>710.96122542983062</v>
      </c>
      <c r="V117" s="25">
        <f t="shared" si="39"/>
        <v>27114.238774570171</v>
      </c>
      <c r="W117" s="24">
        <v>27825.200000000001</v>
      </c>
      <c r="X117" s="33">
        <f t="shared" si="26"/>
        <v>15743.844718391789</v>
      </c>
      <c r="Y117" s="33">
        <f t="shared" si="27"/>
        <v>591911.23528160818</v>
      </c>
      <c r="Z117" s="34">
        <f t="shared" si="28"/>
        <v>607655.07999999996</v>
      </c>
      <c r="AA117" s="18"/>
      <c r="AC117" s="40">
        <f t="shared" si="33"/>
        <v>37808926.031654619</v>
      </c>
    </row>
    <row r="118" spans="1:29" x14ac:dyDescent="0.25">
      <c r="A118" s="6"/>
      <c r="B118" s="2">
        <v>45504</v>
      </c>
      <c r="C118" s="3">
        <v>31</v>
      </c>
      <c r="D118" s="4">
        <v>5.0000000000000001E-3</v>
      </c>
      <c r="E118" s="15">
        <f t="shared" si="34"/>
        <v>17343512.558574863</v>
      </c>
      <c r="F118" s="15">
        <f t="shared" si="24"/>
        <v>7467.3456849419554</v>
      </c>
      <c r="G118" s="15">
        <f t="shared" si="30"/>
        <v>275615.65431505803</v>
      </c>
      <c r="H118" s="16">
        <v>283083</v>
      </c>
      <c r="I118" s="25">
        <f t="shared" si="35"/>
        <v>7231107.1060095495</v>
      </c>
      <c r="J118" s="4">
        <v>5.0000000000000001E-3</v>
      </c>
      <c r="K118" s="15">
        <f t="shared" si="25"/>
        <v>3113.393337309667</v>
      </c>
      <c r="L118" s="29">
        <f t="shared" si="31"/>
        <v>115077.80666269033</v>
      </c>
      <c r="M118" s="24">
        <v>118191.2</v>
      </c>
      <c r="N118" s="25">
        <f t="shared" si="36"/>
        <v>10939503.722017249</v>
      </c>
      <c r="O118" s="4">
        <v>5.0000000000000001E-3</v>
      </c>
      <c r="P118" s="15">
        <f t="shared" si="37"/>
        <v>4710.0641025352043</v>
      </c>
      <c r="Q118" s="29">
        <f t="shared" si="32"/>
        <v>173845.6158974648</v>
      </c>
      <c r="R118" s="24">
        <v>178555.68</v>
      </c>
      <c r="S118" s="25">
        <f t="shared" si="38"/>
        <v>1702891.4097713511</v>
      </c>
      <c r="T118" s="4">
        <v>5.0000000000000001E-3</v>
      </c>
      <c r="U118" s="15">
        <f t="shared" si="29"/>
        <v>723.14566716317643</v>
      </c>
      <c r="V118" s="25">
        <f t="shared" si="39"/>
        <v>27102.054332836826</v>
      </c>
      <c r="W118" s="24">
        <v>27825.200000000001</v>
      </c>
      <c r="X118" s="33">
        <f t="shared" si="26"/>
        <v>16013.948791950004</v>
      </c>
      <c r="Y118" s="33">
        <f t="shared" si="27"/>
        <v>591641.13120805006</v>
      </c>
      <c r="Z118" s="34">
        <f t="shared" si="28"/>
        <v>607655.07999999996</v>
      </c>
      <c r="AA118" s="18"/>
      <c r="AC118" s="40">
        <f t="shared" si="33"/>
        <v>37217014.796373017</v>
      </c>
    </row>
    <row r="119" spans="1:29" x14ac:dyDescent="0.25">
      <c r="A119" s="6"/>
      <c r="B119" s="2">
        <v>45535</v>
      </c>
      <c r="C119" s="3">
        <v>31</v>
      </c>
      <c r="D119" s="4">
        <v>5.0000000000000001E-3</v>
      </c>
      <c r="E119" s="15">
        <f t="shared" si="34"/>
        <v>17067896.904259805</v>
      </c>
      <c r="F119" s="15">
        <f t="shared" si="24"/>
        <v>7348.6778337785272</v>
      </c>
      <c r="G119" s="15">
        <f t="shared" si="30"/>
        <v>275734.32216622145</v>
      </c>
      <c r="H119" s="16">
        <v>283083</v>
      </c>
      <c r="I119" s="25">
        <f t="shared" si="35"/>
        <v>7116029.2993468596</v>
      </c>
      <c r="J119" s="4">
        <v>5.0000000000000001E-3</v>
      </c>
      <c r="K119" s="15">
        <f t="shared" si="25"/>
        <v>3063.845948329898</v>
      </c>
      <c r="L119" s="29">
        <f t="shared" si="31"/>
        <v>115127.3540516701</v>
      </c>
      <c r="M119" s="24">
        <v>118191.2</v>
      </c>
      <c r="N119" s="25">
        <f t="shared" si="36"/>
        <v>10765658.106119784</v>
      </c>
      <c r="O119" s="4">
        <v>5.0000000000000001E-3</v>
      </c>
      <c r="P119" s="15">
        <f t="shared" si="37"/>
        <v>4635.2139068015731</v>
      </c>
      <c r="Q119" s="29">
        <f t="shared" si="32"/>
        <v>173920.46609319843</v>
      </c>
      <c r="R119" s="24">
        <v>178555.68</v>
      </c>
      <c r="S119" s="25">
        <f t="shared" si="38"/>
        <v>1675789.3554385144</v>
      </c>
      <c r="T119" s="4">
        <v>5.0000000000000001E-3</v>
      </c>
      <c r="U119" s="15">
        <f t="shared" si="29"/>
        <v>711.63657559717728</v>
      </c>
      <c r="V119" s="25">
        <f t="shared" si="39"/>
        <v>27113.563424402822</v>
      </c>
      <c r="W119" s="24">
        <v>27825.200000000001</v>
      </c>
      <c r="X119" s="33">
        <f t="shared" si="26"/>
        <v>15759.374264507174</v>
      </c>
      <c r="Y119" s="33">
        <f t="shared" si="27"/>
        <v>591895.70573549287</v>
      </c>
      <c r="Z119" s="34">
        <f t="shared" si="28"/>
        <v>607655.08000000007</v>
      </c>
      <c r="AA119" s="18"/>
      <c r="AC119" s="40">
        <f t="shared" si="33"/>
        <v>36625373.665164962</v>
      </c>
    </row>
    <row r="120" spans="1:29" x14ac:dyDescent="0.25">
      <c r="A120" s="6"/>
      <c r="B120" s="2">
        <v>45565</v>
      </c>
      <c r="C120" s="3">
        <v>30</v>
      </c>
      <c r="D120" s="4">
        <v>5.0000000000000001E-3</v>
      </c>
      <c r="E120" s="15">
        <f t="shared" si="34"/>
        <v>16792162.582093582</v>
      </c>
      <c r="F120" s="15">
        <f t="shared" si="24"/>
        <v>6996.7344092056583</v>
      </c>
      <c r="G120" s="15">
        <f t="shared" si="30"/>
        <v>276086.26559079433</v>
      </c>
      <c r="H120" s="16">
        <v>283083</v>
      </c>
      <c r="I120" s="25">
        <f t="shared" si="35"/>
        <v>7000901.9452951895</v>
      </c>
      <c r="J120" s="4">
        <v>5.0000000000000001E-3</v>
      </c>
      <c r="K120" s="15">
        <f t="shared" si="25"/>
        <v>2917.0424772063288</v>
      </c>
      <c r="L120" s="29">
        <f t="shared" si="31"/>
        <v>115274.15752279367</v>
      </c>
      <c r="M120" s="24">
        <v>118191.2</v>
      </c>
      <c r="N120" s="25">
        <f t="shared" si="36"/>
        <v>10591737.640026584</v>
      </c>
      <c r="O120" s="4">
        <v>5.0000000000000001E-3</v>
      </c>
      <c r="P120" s="15">
        <f t="shared" si="37"/>
        <v>4413.2240166777437</v>
      </c>
      <c r="Q120" s="29">
        <f t="shared" si="32"/>
        <v>174142.45598332226</v>
      </c>
      <c r="R120" s="24">
        <v>178555.68</v>
      </c>
      <c r="S120" s="25">
        <f t="shared" si="38"/>
        <v>1648675.7920141115</v>
      </c>
      <c r="T120" s="4">
        <v>5.0000000000000001E-3</v>
      </c>
      <c r="U120" s="15">
        <f t="shared" si="29"/>
        <v>677.53799671812806</v>
      </c>
      <c r="V120" s="25">
        <f t="shared" si="39"/>
        <v>27147.662003281872</v>
      </c>
      <c r="W120" s="24">
        <v>27825.200000000001</v>
      </c>
      <c r="X120" s="33">
        <f t="shared" si="26"/>
        <v>15004.53889980786</v>
      </c>
      <c r="Y120" s="33">
        <f t="shared" si="27"/>
        <v>592650.54110019212</v>
      </c>
      <c r="Z120" s="34">
        <f t="shared" si="28"/>
        <v>607655.07999999996</v>
      </c>
      <c r="AA120" s="18"/>
      <c r="AC120" s="40">
        <f t="shared" si="33"/>
        <v>36033477.959429465</v>
      </c>
    </row>
    <row r="121" spans="1:29" x14ac:dyDescent="0.25">
      <c r="A121" s="6"/>
      <c r="B121" s="2">
        <v>45596</v>
      </c>
      <c r="C121" s="3">
        <v>31</v>
      </c>
      <c r="D121" s="4">
        <v>5.0000000000000001E-3</v>
      </c>
      <c r="E121" s="15">
        <f t="shared" si="34"/>
        <v>16516076.316502787</v>
      </c>
      <c r="F121" s="15">
        <f t="shared" si="24"/>
        <v>7111.088414049811</v>
      </c>
      <c r="G121" s="15">
        <f t="shared" si="30"/>
        <v>275971.91158595018</v>
      </c>
      <c r="H121" s="16">
        <v>283083</v>
      </c>
      <c r="I121" s="25">
        <f t="shared" si="35"/>
        <v>6885627.7877723956</v>
      </c>
      <c r="J121" s="4">
        <v>5.0000000000000001E-3</v>
      </c>
      <c r="K121" s="15">
        <f t="shared" si="25"/>
        <v>2964.6452975131151</v>
      </c>
      <c r="L121" s="29">
        <f t="shared" si="31"/>
        <v>115226.55470248689</v>
      </c>
      <c r="M121" s="24">
        <v>118191.2</v>
      </c>
      <c r="N121" s="25">
        <f t="shared" si="36"/>
        <v>10417595.184043262</v>
      </c>
      <c r="O121" s="4">
        <v>5.0000000000000001E-3</v>
      </c>
      <c r="P121" s="15">
        <f t="shared" si="37"/>
        <v>4485.3534820186269</v>
      </c>
      <c r="Q121" s="29">
        <f t="shared" si="32"/>
        <v>174070.32651798136</v>
      </c>
      <c r="R121" s="24">
        <v>178555.68</v>
      </c>
      <c r="S121" s="25">
        <f t="shared" si="38"/>
        <v>1621528.1300108298</v>
      </c>
      <c r="T121" s="4">
        <v>5.0000000000000001E-3</v>
      </c>
      <c r="U121" s="15">
        <f t="shared" si="29"/>
        <v>688.59413740185926</v>
      </c>
      <c r="V121" s="25">
        <f t="shared" si="39"/>
        <v>27136.605862598142</v>
      </c>
      <c r="W121" s="24">
        <v>27825.200000000001</v>
      </c>
      <c r="X121" s="33">
        <f t="shared" si="26"/>
        <v>15249.681330983412</v>
      </c>
      <c r="Y121" s="33">
        <f t="shared" si="27"/>
        <v>592405.39866901655</v>
      </c>
      <c r="Z121" s="34">
        <f t="shared" si="28"/>
        <v>607655.08000000007</v>
      </c>
      <c r="AA121" s="18"/>
      <c r="AC121" s="40">
        <f t="shared" si="33"/>
        <v>35440827.418329269</v>
      </c>
    </row>
    <row r="122" spans="1:29" x14ac:dyDescent="0.25">
      <c r="A122" s="6"/>
      <c r="B122" s="2">
        <v>45626</v>
      </c>
      <c r="C122" s="3">
        <v>30</v>
      </c>
      <c r="D122" s="4">
        <v>5.0000000000000001E-3</v>
      </c>
      <c r="E122" s="15">
        <f t="shared" si="34"/>
        <v>16240104.404916838</v>
      </c>
      <c r="F122" s="15">
        <f t="shared" si="24"/>
        <v>6766.710168715349</v>
      </c>
      <c r="G122" s="15">
        <f t="shared" si="30"/>
        <v>276316.28983128467</v>
      </c>
      <c r="H122" s="16">
        <v>283083</v>
      </c>
      <c r="I122" s="25">
        <f t="shared" si="35"/>
        <v>6770401.2330699088</v>
      </c>
      <c r="J122" s="4">
        <v>5.0000000000000001E-3</v>
      </c>
      <c r="K122" s="15">
        <f t="shared" si="25"/>
        <v>2821.0005137791286</v>
      </c>
      <c r="L122" s="29">
        <f t="shared" si="31"/>
        <v>115370.19948622087</v>
      </c>
      <c r="M122" s="24">
        <v>118191.2</v>
      </c>
      <c r="N122" s="25">
        <f t="shared" si="36"/>
        <v>10243524.857525282</v>
      </c>
      <c r="O122" s="4">
        <v>5.0000000000000001E-3</v>
      </c>
      <c r="P122" s="15">
        <f t="shared" si="37"/>
        <v>4268.1353573022006</v>
      </c>
      <c r="Q122" s="29">
        <f t="shared" si="32"/>
        <v>174287.54464269779</v>
      </c>
      <c r="R122" s="24">
        <v>178555.68</v>
      </c>
      <c r="S122" s="25">
        <f t="shared" si="38"/>
        <v>1594391.5241482316</v>
      </c>
      <c r="T122" s="4">
        <v>5.0000000000000001E-3</v>
      </c>
      <c r="U122" s="15">
        <f t="shared" si="29"/>
        <v>655.22939348557463</v>
      </c>
      <c r="V122" s="25">
        <f t="shared" si="39"/>
        <v>27169.970606514427</v>
      </c>
      <c r="W122" s="24">
        <v>27825.200000000001</v>
      </c>
      <c r="X122" s="33">
        <f t="shared" si="26"/>
        <v>14511.075433282254</v>
      </c>
      <c r="Y122" s="33">
        <f t="shared" si="27"/>
        <v>593144.00456671766</v>
      </c>
      <c r="Z122" s="34">
        <f t="shared" si="28"/>
        <v>607655.07999999984</v>
      </c>
      <c r="AA122" s="18"/>
      <c r="AC122" s="40">
        <f t="shared" si="33"/>
        <v>34848422.019660257</v>
      </c>
    </row>
    <row r="123" spans="1:29" x14ac:dyDescent="0.25">
      <c r="A123" s="6"/>
      <c r="B123" s="2">
        <v>45657</v>
      </c>
      <c r="C123" s="3">
        <v>31</v>
      </c>
      <c r="D123" s="4">
        <v>5.0000000000000001E-3</v>
      </c>
      <c r="E123" s="15">
        <f t="shared" si="34"/>
        <v>15963788.115085553</v>
      </c>
      <c r="F123" s="15">
        <f t="shared" si="24"/>
        <v>6873.2976606618358</v>
      </c>
      <c r="G123" s="15">
        <f t="shared" si="30"/>
        <v>276209.70233933814</v>
      </c>
      <c r="H123" s="16">
        <v>283083</v>
      </c>
      <c r="I123" s="25">
        <f t="shared" si="35"/>
        <v>6655031.0335836876</v>
      </c>
      <c r="J123" s="4">
        <v>5.0000000000000001E-3</v>
      </c>
      <c r="K123" s="15">
        <f t="shared" si="25"/>
        <v>2865.3605839040879</v>
      </c>
      <c r="L123" s="29">
        <f t="shared" si="31"/>
        <v>115325.83941609591</v>
      </c>
      <c r="M123" s="24">
        <v>118191.2</v>
      </c>
      <c r="N123" s="25">
        <f t="shared" si="36"/>
        <v>10069237.312882584</v>
      </c>
      <c r="O123" s="4">
        <v>5.0000000000000001E-3</v>
      </c>
      <c r="P123" s="15">
        <f t="shared" si="37"/>
        <v>4335.3660652688895</v>
      </c>
      <c r="Q123" s="29">
        <f t="shared" si="32"/>
        <v>174220.31393473109</v>
      </c>
      <c r="R123" s="24">
        <v>178555.68</v>
      </c>
      <c r="S123" s="25">
        <f t="shared" si="38"/>
        <v>1567221.5535417171</v>
      </c>
      <c r="T123" s="4">
        <v>5.0000000000000001E-3</v>
      </c>
      <c r="U123" s="15">
        <f t="shared" si="29"/>
        <v>665.53244054511276</v>
      </c>
      <c r="V123" s="25">
        <f t="shared" si="39"/>
        <v>27159.667559454887</v>
      </c>
      <c r="W123" s="24">
        <v>27825.200000000001</v>
      </c>
      <c r="X123" s="33">
        <f t="shared" si="26"/>
        <v>14739.556750379927</v>
      </c>
      <c r="Y123" s="33">
        <f t="shared" si="27"/>
        <v>592915.52324962011</v>
      </c>
      <c r="Z123" s="34">
        <f t="shared" si="28"/>
        <v>607655.08000000007</v>
      </c>
      <c r="AA123" s="18"/>
      <c r="AC123" s="40">
        <f t="shared" si="33"/>
        <v>34255278.015093543</v>
      </c>
    </row>
    <row r="124" spans="1:29" x14ac:dyDescent="0.25">
      <c r="A124" s="6"/>
      <c r="B124" s="2">
        <v>45688</v>
      </c>
      <c r="C124" s="3">
        <v>31</v>
      </c>
      <c r="D124" s="4">
        <v>5.0000000000000001E-3</v>
      </c>
      <c r="E124" s="15">
        <f t="shared" si="34"/>
        <v>15687578.412746215</v>
      </c>
      <c r="F124" s="15">
        <f t="shared" si="24"/>
        <v>6754.3740388212864</v>
      </c>
      <c r="G124" s="15">
        <f t="shared" si="30"/>
        <v>276328.62596117874</v>
      </c>
      <c r="H124" s="16">
        <v>283083</v>
      </c>
      <c r="I124" s="25">
        <f t="shared" si="35"/>
        <v>6539705.1941675916</v>
      </c>
      <c r="J124" s="4">
        <v>5.0000000000000001E-3</v>
      </c>
      <c r="K124" s="15">
        <f t="shared" si="25"/>
        <v>2815.7064030443798</v>
      </c>
      <c r="L124" s="29">
        <f t="shared" si="31"/>
        <v>115375.49359695561</v>
      </c>
      <c r="M124" s="24">
        <v>118191.2</v>
      </c>
      <c r="N124" s="25">
        <f t="shared" si="36"/>
        <v>9895016.9989478532</v>
      </c>
      <c r="O124" s="4">
        <v>5.0000000000000001E-3</v>
      </c>
      <c r="P124" s="15">
        <f t="shared" si="37"/>
        <v>4260.3545412136591</v>
      </c>
      <c r="Q124" s="29">
        <f t="shared" si="32"/>
        <v>174295.32545878633</v>
      </c>
      <c r="R124" s="24">
        <v>178555.68</v>
      </c>
      <c r="S124" s="25">
        <f t="shared" si="38"/>
        <v>1540061.8859822622</v>
      </c>
      <c r="T124" s="4">
        <v>5.0000000000000001E-3</v>
      </c>
      <c r="U124" s="15">
        <f t="shared" si="29"/>
        <v>653.99888308835784</v>
      </c>
      <c r="V124" s="25">
        <f t="shared" si="39"/>
        <v>27171.201116911641</v>
      </c>
      <c r="W124" s="24">
        <v>27825.200000000001</v>
      </c>
      <c r="X124" s="33">
        <f t="shared" si="26"/>
        <v>14484.433866167683</v>
      </c>
      <c r="Y124" s="33">
        <f t="shared" si="27"/>
        <v>593170.64613383228</v>
      </c>
      <c r="Z124" s="34">
        <f t="shared" si="28"/>
        <v>607655.07999999996</v>
      </c>
      <c r="AA124" s="18"/>
      <c r="AC124" s="40">
        <f t="shared" si="33"/>
        <v>33662362.491843916</v>
      </c>
    </row>
    <row r="125" spans="1:29" x14ac:dyDescent="0.25">
      <c r="A125" s="6"/>
      <c r="B125" s="2">
        <v>45716</v>
      </c>
      <c r="C125" s="3">
        <v>28</v>
      </c>
      <c r="D125" s="4">
        <v>5.0000000000000001E-3</v>
      </c>
      <c r="E125" s="15">
        <f t="shared" si="34"/>
        <v>15411249.786785036</v>
      </c>
      <c r="F125" s="15">
        <f t="shared" si="24"/>
        <v>5993.2638059719593</v>
      </c>
      <c r="G125" s="15">
        <f t="shared" si="30"/>
        <v>277089.73619402805</v>
      </c>
      <c r="H125" s="16">
        <v>283083</v>
      </c>
      <c r="I125" s="25">
        <f t="shared" si="35"/>
        <v>6424329.7005706364</v>
      </c>
      <c r="J125" s="4">
        <v>5.0000000000000001E-3</v>
      </c>
      <c r="K125" s="15">
        <f t="shared" si="25"/>
        <v>2498.3504391108031</v>
      </c>
      <c r="L125" s="29">
        <f t="shared" si="31"/>
        <v>115692.8495608892</v>
      </c>
      <c r="M125" s="24">
        <v>118191.2</v>
      </c>
      <c r="N125" s="25">
        <f t="shared" si="36"/>
        <v>9720721.6734890677</v>
      </c>
      <c r="O125" s="4">
        <v>5.0000000000000001E-3</v>
      </c>
      <c r="P125" s="15">
        <f t="shared" si="37"/>
        <v>3780.2806508013041</v>
      </c>
      <c r="Q125" s="29">
        <f t="shared" si="32"/>
        <v>174775.39934919868</v>
      </c>
      <c r="R125" s="24">
        <v>178555.68</v>
      </c>
      <c r="S125" s="25">
        <f t="shared" si="38"/>
        <v>1512890.6848653506</v>
      </c>
      <c r="T125" s="4">
        <v>5.0000000000000001E-3</v>
      </c>
      <c r="U125" s="15">
        <f t="shared" si="29"/>
        <v>580.28683803054548</v>
      </c>
      <c r="V125" s="25">
        <f t="shared" si="39"/>
        <v>27244.913161969456</v>
      </c>
      <c r="W125" s="24">
        <v>27825.200000000001</v>
      </c>
      <c r="X125" s="33">
        <f t="shared" si="26"/>
        <v>12852.181733914613</v>
      </c>
      <c r="Y125" s="33">
        <f t="shared" si="27"/>
        <v>594802.89826608542</v>
      </c>
      <c r="Z125" s="34">
        <f t="shared" si="28"/>
        <v>607655.08000000007</v>
      </c>
      <c r="AA125" s="18"/>
      <c r="AC125" s="40">
        <f t="shared" si="33"/>
        <v>33069191.845710091</v>
      </c>
    </row>
    <row r="126" spans="1:29" x14ac:dyDescent="0.25">
      <c r="A126" s="6"/>
      <c r="B126" s="2">
        <v>45747</v>
      </c>
      <c r="C126" s="3">
        <v>31</v>
      </c>
      <c r="D126" s="4">
        <v>5.0000000000000001E-3</v>
      </c>
      <c r="E126" s="15">
        <f t="shared" si="34"/>
        <v>15134160.050591009</v>
      </c>
      <c r="F126" s="15">
        <f t="shared" si="24"/>
        <v>6516.0966884489071</v>
      </c>
      <c r="G126" s="15">
        <f t="shared" si="30"/>
        <v>276566.90331155108</v>
      </c>
      <c r="H126" s="16">
        <v>283083</v>
      </c>
      <c r="I126" s="25">
        <f t="shared" si="35"/>
        <v>6308636.851009747</v>
      </c>
      <c r="J126" s="4">
        <v>5.0000000000000001E-3</v>
      </c>
      <c r="K126" s="15">
        <f t="shared" si="25"/>
        <v>2716.2186441847521</v>
      </c>
      <c r="L126" s="29">
        <f t="shared" si="31"/>
        <v>115474.98135581524</v>
      </c>
      <c r="M126" s="24">
        <v>118191.2</v>
      </c>
      <c r="N126" s="25">
        <f t="shared" si="36"/>
        <v>9545946.27413987</v>
      </c>
      <c r="O126" s="4">
        <v>5.0000000000000001E-3</v>
      </c>
      <c r="P126" s="15">
        <f t="shared" si="37"/>
        <v>4110.0602013657772</v>
      </c>
      <c r="Q126" s="29">
        <f t="shared" si="32"/>
        <v>174445.6197986342</v>
      </c>
      <c r="R126" s="24">
        <v>178555.68</v>
      </c>
      <c r="S126" s="25">
        <f t="shared" si="38"/>
        <v>1485645.7717033811</v>
      </c>
      <c r="T126" s="4">
        <v>5.0000000000000001E-3</v>
      </c>
      <c r="U126" s="15">
        <f t="shared" si="29"/>
        <v>630.89067017540845</v>
      </c>
      <c r="V126" s="25">
        <f t="shared" si="39"/>
        <v>27194.309329824591</v>
      </c>
      <c r="W126" s="24">
        <v>27825.200000000001</v>
      </c>
      <c r="X126" s="33">
        <f t="shared" si="26"/>
        <v>13973.266204174844</v>
      </c>
      <c r="Y126" s="33">
        <f t="shared" si="27"/>
        <v>593681.81379582512</v>
      </c>
      <c r="Z126" s="34">
        <f t="shared" si="28"/>
        <v>607655.08000000007</v>
      </c>
      <c r="AA126" s="18"/>
      <c r="AC126" s="40">
        <f t="shared" si="33"/>
        <v>32474388.947444007</v>
      </c>
    </row>
    <row r="127" spans="1:29" x14ac:dyDescent="0.25">
      <c r="A127" s="6"/>
      <c r="B127" s="2">
        <v>45777</v>
      </c>
      <c r="C127" s="3">
        <v>30</v>
      </c>
      <c r="D127" s="4">
        <v>5.0000000000000001E-3</v>
      </c>
      <c r="E127" s="15">
        <f t="shared" si="34"/>
        <v>14857593.147279458</v>
      </c>
      <c r="F127" s="15">
        <f t="shared" si="24"/>
        <v>6190.6638113664412</v>
      </c>
      <c r="G127" s="15">
        <f t="shared" si="30"/>
        <v>276892.33618863358</v>
      </c>
      <c r="H127" s="16">
        <v>283083</v>
      </c>
      <c r="I127" s="25">
        <f t="shared" si="35"/>
        <v>6193161.8696539318</v>
      </c>
      <c r="J127" s="4">
        <v>5.0000000000000001E-3</v>
      </c>
      <c r="K127" s="15">
        <f t="shared" si="25"/>
        <v>2580.4841123558049</v>
      </c>
      <c r="L127" s="29">
        <f t="shared" si="31"/>
        <v>115610.7158876442</v>
      </c>
      <c r="M127" s="24">
        <v>118191.2</v>
      </c>
      <c r="N127" s="25">
        <f t="shared" si="36"/>
        <v>9371500.6543412358</v>
      </c>
      <c r="O127" s="4">
        <v>5.0000000000000001E-3</v>
      </c>
      <c r="P127" s="15">
        <f t="shared" si="37"/>
        <v>3904.7919393088487</v>
      </c>
      <c r="Q127" s="29">
        <f t="shared" si="32"/>
        <v>174650.88806069116</v>
      </c>
      <c r="R127" s="24">
        <v>178555.68</v>
      </c>
      <c r="S127" s="25">
        <f t="shared" si="38"/>
        <v>1458451.4623735566</v>
      </c>
      <c r="T127" s="4">
        <v>5.0000000000000001E-3</v>
      </c>
      <c r="U127" s="15">
        <f t="shared" si="29"/>
        <v>599.36361467406437</v>
      </c>
      <c r="V127" s="25">
        <f t="shared" si="39"/>
        <v>27225.836385325936</v>
      </c>
      <c r="W127" s="24">
        <v>27825.200000000001</v>
      </c>
      <c r="X127" s="33">
        <f t="shared" si="26"/>
        <v>13275.30347770516</v>
      </c>
      <c r="Y127" s="33">
        <f t="shared" si="27"/>
        <v>594379.77652229485</v>
      </c>
      <c r="Z127" s="34">
        <f t="shared" si="28"/>
        <v>607655.08000000007</v>
      </c>
      <c r="AA127" s="18"/>
      <c r="AC127" s="40">
        <f t="shared" si="33"/>
        <v>31880707.133648179</v>
      </c>
    </row>
    <row r="128" spans="1:29" x14ac:dyDescent="0.25">
      <c r="A128" s="6"/>
      <c r="B128" s="2">
        <v>45808</v>
      </c>
      <c r="C128" s="3">
        <v>31</v>
      </c>
      <c r="D128" s="4">
        <v>5.0000000000000001E-3</v>
      </c>
      <c r="E128" s="15">
        <f t="shared" si="34"/>
        <v>14580700.811090825</v>
      </c>
      <c r="F128" s="15">
        <f t="shared" si="24"/>
        <v>6277.8017381085501</v>
      </c>
      <c r="G128" s="15">
        <f t="shared" si="30"/>
        <v>276805.19826189143</v>
      </c>
      <c r="H128" s="16">
        <v>283083</v>
      </c>
      <c r="I128" s="25">
        <f t="shared" si="35"/>
        <v>6077551.1537662875</v>
      </c>
      <c r="J128" s="4">
        <v>5.0000000000000001E-3</v>
      </c>
      <c r="K128" s="15">
        <f t="shared" si="25"/>
        <v>2616.7234134271516</v>
      </c>
      <c r="L128" s="29">
        <f t="shared" si="31"/>
        <v>115574.47658657284</v>
      </c>
      <c r="M128" s="24">
        <v>118191.2</v>
      </c>
      <c r="N128" s="25">
        <f t="shared" si="36"/>
        <v>9196849.7662805449</v>
      </c>
      <c r="O128" s="4">
        <v>5.0000000000000001E-3</v>
      </c>
      <c r="P128" s="15">
        <f t="shared" si="37"/>
        <v>3959.7547604819015</v>
      </c>
      <c r="Q128" s="29">
        <f t="shared" si="32"/>
        <v>174595.92523951808</v>
      </c>
      <c r="R128" s="24">
        <v>178555.68</v>
      </c>
      <c r="S128" s="25">
        <f t="shared" si="38"/>
        <v>1431225.6259882306</v>
      </c>
      <c r="T128" s="4">
        <v>5.0000000000000001E-3</v>
      </c>
      <c r="U128" s="15">
        <f t="shared" si="29"/>
        <v>607.78074528267325</v>
      </c>
      <c r="V128" s="25">
        <f t="shared" si="39"/>
        <v>27217.419254717326</v>
      </c>
      <c r="W128" s="24">
        <v>27825.200000000001</v>
      </c>
      <c r="X128" s="33">
        <f t="shared" si="26"/>
        <v>13462.060657300275</v>
      </c>
      <c r="Y128" s="33">
        <f t="shared" si="27"/>
        <v>594193.01934269967</v>
      </c>
      <c r="Z128" s="34">
        <f t="shared" si="28"/>
        <v>607655.07999999984</v>
      </c>
      <c r="AA128" s="18"/>
      <c r="AC128" s="40">
        <f t="shared" si="33"/>
        <v>31286327.357125886</v>
      </c>
    </row>
    <row r="129" spans="1:29" x14ac:dyDescent="0.25">
      <c r="A129" s="6"/>
      <c r="B129" s="2">
        <v>45838</v>
      </c>
      <c r="C129" s="3">
        <v>30</v>
      </c>
      <c r="D129" s="4">
        <v>5.0000000000000001E-3</v>
      </c>
      <c r="E129" s="15">
        <f t="shared" si="34"/>
        <v>14303895.612828935</v>
      </c>
      <c r="F129" s="15">
        <f t="shared" si="24"/>
        <v>5959.9565053453889</v>
      </c>
      <c r="G129" s="15">
        <f t="shared" si="30"/>
        <v>277123.04349465459</v>
      </c>
      <c r="H129" s="16">
        <v>283083</v>
      </c>
      <c r="I129" s="25">
        <f t="shared" si="35"/>
        <v>5961976.6771797147</v>
      </c>
      <c r="J129" s="4">
        <v>5.0000000000000001E-3</v>
      </c>
      <c r="K129" s="15">
        <f t="shared" si="25"/>
        <v>2484.1569488248815</v>
      </c>
      <c r="L129" s="29">
        <f t="shared" si="31"/>
        <v>115707.04305117512</v>
      </c>
      <c r="M129" s="24">
        <v>118191.2</v>
      </c>
      <c r="N129" s="25">
        <f t="shared" si="36"/>
        <v>9022253.8410410266</v>
      </c>
      <c r="O129" s="4">
        <v>5.0000000000000001E-3</v>
      </c>
      <c r="P129" s="15">
        <f t="shared" si="37"/>
        <v>3759.2724337670948</v>
      </c>
      <c r="Q129" s="29">
        <f t="shared" si="32"/>
        <v>174796.4075662329</v>
      </c>
      <c r="R129" s="24">
        <v>178555.68</v>
      </c>
      <c r="S129" s="25">
        <f t="shared" si="38"/>
        <v>1404008.2067335132</v>
      </c>
      <c r="T129" s="4">
        <v>5.0000000000000001E-3</v>
      </c>
      <c r="U129" s="15">
        <f t="shared" si="29"/>
        <v>576.98967400007393</v>
      </c>
      <c r="V129" s="25">
        <f t="shared" si="39"/>
        <v>27248.210325999928</v>
      </c>
      <c r="W129" s="24">
        <v>27825.200000000001</v>
      </c>
      <c r="X129" s="33">
        <f t="shared" si="26"/>
        <v>12780.375561937439</v>
      </c>
      <c r="Y129" s="33">
        <f t="shared" si="27"/>
        <v>594874.7044380625</v>
      </c>
      <c r="Z129" s="34">
        <f t="shared" si="28"/>
        <v>607655.07999999996</v>
      </c>
      <c r="AA129" s="18"/>
      <c r="AC129" s="40">
        <f t="shared" si="33"/>
        <v>30692134.337783191</v>
      </c>
    </row>
    <row r="130" spans="1:29" x14ac:dyDescent="0.25">
      <c r="A130" s="6"/>
      <c r="B130" s="2">
        <v>45869</v>
      </c>
      <c r="C130" s="3">
        <v>31</v>
      </c>
      <c r="D130" s="4">
        <v>5.0000000000000001E-3</v>
      </c>
      <c r="E130" s="15">
        <f t="shared" si="34"/>
        <v>14026772.56933428</v>
      </c>
      <c r="F130" s="15">
        <f t="shared" si="24"/>
        <v>6039.3048562411477</v>
      </c>
      <c r="G130" s="15">
        <f t="shared" si="30"/>
        <v>277043.69514375884</v>
      </c>
      <c r="H130" s="16">
        <v>283083</v>
      </c>
      <c r="I130" s="25">
        <f t="shared" si="35"/>
        <v>5846269.6341285398</v>
      </c>
      <c r="J130" s="4">
        <v>5.0000000000000001E-3</v>
      </c>
      <c r="K130" s="15">
        <f t="shared" si="25"/>
        <v>2517.1438702497881</v>
      </c>
      <c r="L130" s="29">
        <f t="shared" si="31"/>
        <v>115674.05612975021</v>
      </c>
      <c r="M130" s="24">
        <v>118191.2</v>
      </c>
      <c r="N130" s="25">
        <f t="shared" si="36"/>
        <v>8847457.433474794</v>
      </c>
      <c r="O130" s="4">
        <v>5.0000000000000001E-3</v>
      </c>
      <c r="P130" s="15">
        <f t="shared" si="37"/>
        <v>3809.3219505238703</v>
      </c>
      <c r="Q130" s="29">
        <f t="shared" si="32"/>
        <v>174746.35804947611</v>
      </c>
      <c r="R130" s="24">
        <v>178555.68</v>
      </c>
      <c r="S130" s="25">
        <f t="shared" si="38"/>
        <v>1376759.9964075133</v>
      </c>
      <c r="T130" s="4">
        <v>5.0000000000000001E-3</v>
      </c>
      <c r="U130" s="15">
        <f t="shared" si="29"/>
        <v>584.65150532373855</v>
      </c>
      <c r="V130" s="25">
        <f t="shared" si="39"/>
        <v>27240.548494676263</v>
      </c>
      <c r="W130" s="24">
        <v>27825.200000000001</v>
      </c>
      <c r="X130" s="33">
        <f t="shared" si="26"/>
        <v>12950.422182338545</v>
      </c>
      <c r="Y130" s="33">
        <f t="shared" si="27"/>
        <v>594704.65781766141</v>
      </c>
      <c r="Z130" s="34">
        <f t="shared" si="28"/>
        <v>607655.07999999996</v>
      </c>
      <c r="AA130" s="18"/>
      <c r="AC130" s="40">
        <f t="shared" si="33"/>
        <v>30097259.633345127</v>
      </c>
    </row>
    <row r="131" spans="1:29" x14ac:dyDescent="0.25">
      <c r="A131" s="6"/>
      <c r="B131" s="2">
        <v>45900</v>
      </c>
      <c r="C131" s="3">
        <v>31</v>
      </c>
      <c r="D131" s="4">
        <v>5.0000000000000001E-3</v>
      </c>
      <c r="E131" s="15">
        <f t="shared" si="34"/>
        <v>13749728.87419052</v>
      </c>
      <c r="F131" s="15">
        <f t="shared" si="24"/>
        <v>5920.0221541653636</v>
      </c>
      <c r="G131" s="15">
        <f t="shared" si="30"/>
        <v>277162.97784583463</v>
      </c>
      <c r="H131" s="16">
        <v>283083</v>
      </c>
      <c r="I131" s="25">
        <f t="shared" si="35"/>
        <v>5730595.57799879</v>
      </c>
      <c r="J131" s="4">
        <v>5.0000000000000001E-3</v>
      </c>
      <c r="K131" s="15">
        <f t="shared" si="25"/>
        <v>2467.3397627494787</v>
      </c>
      <c r="L131" s="29">
        <f t="shared" si="31"/>
        <v>115723.86023725051</v>
      </c>
      <c r="M131" s="24">
        <v>118191.2</v>
      </c>
      <c r="N131" s="25">
        <f t="shared" si="36"/>
        <v>8672711.0754253175</v>
      </c>
      <c r="O131" s="4">
        <v>5.0000000000000001E-3</v>
      </c>
      <c r="P131" s="15">
        <f t="shared" si="37"/>
        <v>3734.0839352525672</v>
      </c>
      <c r="Q131" s="29">
        <f t="shared" si="32"/>
        <v>174821.59606474743</v>
      </c>
      <c r="R131" s="24">
        <v>178555.68</v>
      </c>
      <c r="S131" s="25">
        <f t="shared" si="38"/>
        <v>1349519.4479128369</v>
      </c>
      <c r="T131" s="4">
        <v>5.0000000000000001E-3</v>
      </c>
      <c r="U131" s="15">
        <f t="shared" si="29"/>
        <v>573.08360116846507</v>
      </c>
      <c r="V131" s="25">
        <f t="shared" si="39"/>
        <v>27252.116398831535</v>
      </c>
      <c r="W131" s="24">
        <v>27825.200000000001</v>
      </c>
      <c r="X131" s="33">
        <f t="shared" si="26"/>
        <v>12694.529453335876</v>
      </c>
      <c r="Y131" s="33">
        <f t="shared" si="27"/>
        <v>594960.55054666405</v>
      </c>
      <c r="Z131" s="34">
        <f t="shared" si="28"/>
        <v>607655.07999999996</v>
      </c>
      <c r="AA131" s="18"/>
      <c r="AC131" s="40">
        <f t="shared" si="33"/>
        <v>29502554.975527469</v>
      </c>
    </row>
    <row r="132" spans="1:29" x14ac:dyDescent="0.25">
      <c r="A132" s="6"/>
      <c r="B132" s="2">
        <v>45930</v>
      </c>
      <c r="C132" s="3">
        <v>30</v>
      </c>
      <c r="D132" s="4">
        <v>5.0000000000000001E-3</v>
      </c>
      <c r="E132" s="15">
        <f t="shared" si="34"/>
        <v>13472565.896344686</v>
      </c>
      <c r="F132" s="15">
        <f t="shared" ref="F132:F179" si="40">C132*D132*E132/360</f>
        <v>5613.569123476952</v>
      </c>
      <c r="G132" s="15">
        <f t="shared" si="30"/>
        <v>277469.43087652302</v>
      </c>
      <c r="H132" s="16">
        <v>283083</v>
      </c>
      <c r="I132" s="25">
        <f t="shared" si="35"/>
        <v>5614871.7177615399</v>
      </c>
      <c r="J132" s="4">
        <v>5.0000000000000001E-3</v>
      </c>
      <c r="K132" s="15">
        <f t="shared" si="25"/>
        <v>2339.5298824006413</v>
      </c>
      <c r="L132" s="29">
        <f t="shared" si="31"/>
        <v>115851.67011759935</v>
      </c>
      <c r="M132" s="24">
        <v>118191.2</v>
      </c>
      <c r="N132" s="25">
        <f t="shared" si="36"/>
        <v>8497889.4793605693</v>
      </c>
      <c r="O132" s="4">
        <v>5.0000000000000001E-3</v>
      </c>
      <c r="P132" s="15">
        <f t="shared" si="37"/>
        <v>3540.7872830669039</v>
      </c>
      <c r="Q132" s="29">
        <f t="shared" si="32"/>
        <v>175014.8927169331</v>
      </c>
      <c r="R132" s="24">
        <v>178555.68</v>
      </c>
      <c r="S132" s="25">
        <f t="shared" si="38"/>
        <v>1322267.3315140053</v>
      </c>
      <c r="T132" s="4">
        <v>5.0000000000000001E-3</v>
      </c>
      <c r="U132" s="15">
        <f t="shared" si="29"/>
        <v>543.39753349890634</v>
      </c>
      <c r="V132" s="25">
        <f t="shared" si="39"/>
        <v>27281.802466501096</v>
      </c>
      <c r="W132" s="24">
        <v>27825.200000000001</v>
      </c>
      <c r="X132" s="33">
        <f t="shared" si="26"/>
        <v>12037.283822443404</v>
      </c>
      <c r="Y132" s="33">
        <f t="shared" si="27"/>
        <v>595617.79617755662</v>
      </c>
      <c r="Z132" s="34">
        <f t="shared" si="28"/>
        <v>607655.08000000007</v>
      </c>
      <c r="AA132" s="18"/>
      <c r="AC132" s="40">
        <f t="shared" si="33"/>
        <v>28907594.424980801</v>
      </c>
    </row>
    <row r="133" spans="1:29" x14ac:dyDescent="0.25">
      <c r="A133" s="6"/>
      <c r="B133" s="2">
        <v>45961</v>
      </c>
      <c r="C133" s="3">
        <v>31</v>
      </c>
      <c r="D133" s="4">
        <v>5.0000000000000001E-3</v>
      </c>
      <c r="E133" s="15">
        <f t="shared" si="34"/>
        <v>13195096.465468163</v>
      </c>
      <c r="F133" s="15">
        <f t="shared" si="40"/>
        <v>5681.2220892987916</v>
      </c>
      <c r="G133" s="15">
        <f t="shared" si="30"/>
        <v>277401.77791070123</v>
      </c>
      <c r="H133" s="16">
        <v>283083</v>
      </c>
      <c r="I133" s="25">
        <f t="shared" si="35"/>
        <v>5499020.0476439409</v>
      </c>
      <c r="J133" s="4">
        <v>5.0000000000000001E-3</v>
      </c>
      <c r="K133" s="15">
        <f t="shared" si="25"/>
        <v>2367.6336316244747</v>
      </c>
      <c r="L133" s="29">
        <f t="shared" si="31"/>
        <v>115823.56636837553</v>
      </c>
      <c r="M133" s="24">
        <v>118191.2</v>
      </c>
      <c r="N133" s="25">
        <f t="shared" si="36"/>
        <v>8322874.5866436362</v>
      </c>
      <c r="O133" s="4">
        <v>5.0000000000000001E-3</v>
      </c>
      <c r="P133" s="15">
        <f t="shared" si="37"/>
        <v>3583.4598914715657</v>
      </c>
      <c r="Q133" s="29">
        <f t="shared" si="32"/>
        <v>174972.22010852842</v>
      </c>
      <c r="R133" s="24">
        <v>178555.68</v>
      </c>
      <c r="S133" s="25">
        <f t="shared" si="38"/>
        <v>1294985.5290475043</v>
      </c>
      <c r="T133" s="4">
        <v>5.0000000000000001E-3</v>
      </c>
      <c r="U133" s="15">
        <f t="shared" si="29"/>
        <v>549.92536165031004</v>
      </c>
      <c r="V133" s="25">
        <f t="shared" si="39"/>
        <v>27275.274638349692</v>
      </c>
      <c r="W133" s="24">
        <v>27825.200000000001</v>
      </c>
      <c r="X133" s="33">
        <f t="shared" si="26"/>
        <v>12182.240974045142</v>
      </c>
      <c r="Y133" s="33">
        <f t="shared" si="27"/>
        <v>595472.83902595483</v>
      </c>
      <c r="Z133" s="34">
        <f t="shared" si="28"/>
        <v>607655.07999999984</v>
      </c>
      <c r="AA133" s="18"/>
      <c r="AC133" s="40">
        <f t="shared" si="33"/>
        <v>28311976.628803246</v>
      </c>
    </row>
    <row r="134" spans="1:29" x14ac:dyDescent="0.25">
      <c r="A134" s="6"/>
      <c r="B134" s="2">
        <v>45991</v>
      </c>
      <c r="C134" s="3">
        <v>30</v>
      </c>
      <c r="D134" s="4">
        <v>5.0000000000000001E-3</v>
      </c>
      <c r="E134" s="15">
        <f t="shared" si="34"/>
        <v>12917694.687557461</v>
      </c>
      <c r="F134" s="15">
        <f t="shared" si="40"/>
        <v>5382.3727864822749</v>
      </c>
      <c r="G134" s="15">
        <f t="shared" si="30"/>
        <v>277700.62721351773</v>
      </c>
      <c r="H134" s="16">
        <v>283083</v>
      </c>
      <c r="I134" s="25">
        <f t="shared" si="35"/>
        <v>5383196.481275565</v>
      </c>
      <c r="J134" s="4">
        <v>5.0000000000000001E-3</v>
      </c>
      <c r="K134" s="15">
        <f t="shared" si="25"/>
        <v>2242.9985338648189</v>
      </c>
      <c r="L134" s="29">
        <f t="shared" si="31"/>
        <v>115948.20146613517</v>
      </c>
      <c r="M134" s="24">
        <v>118191.2</v>
      </c>
      <c r="N134" s="25">
        <f t="shared" si="36"/>
        <v>8147902.3665351076</v>
      </c>
      <c r="O134" s="4">
        <v>5.0000000000000001E-3</v>
      </c>
      <c r="P134" s="15">
        <f t="shared" si="37"/>
        <v>3394.9593193896285</v>
      </c>
      <c r="Q134" s="29">
        <f t="shared" si="32"/>
        <v>175160.72068061036</v>
      </c>
      <c r="R134" s="24">
        <v>178555.68</v>
      </c>
      <c r="S134" s="25">
        <f t="shared" si="38"/>
        <v>1267710.2544091546</v>
      </c>
      <c r="T134" s="4">
        <v>5.0000000000000001E-3</v>
      </c>
      <c r="U134" s="15">
        <f t="shared" si="29"/>
        <v>520.97681688047453</v>
      </c>
      <c r="V134" s="25">
        <f t="shared" si="39"/>
        <v>27304.223183119528</v>
      </c>
      <c r="W134" s="24">
        <v>27825.200000000001</v>
      </c>
      <c r="X134" s="33">
        <f t="shared" si="26"/>
        <v>11541.307456617198</v>
      </c>
      <c r="Y134" s="33">
        <f t="shared" si="27"/>
        <v>596113.77254338283</v>
      </c>
      <c r="Z134" s="34">
        <f t="shared" si="28"/>
        <v>607655.07999999996</v>
      </c>
      <c r="AA134" s="18"/>
      <c r="AC134" s="40">
        <f t="shared" si="33"/>
        <v>27716503.789777286</v>
      </c>
    </row>
    <row r="135" spans="1:29" x14ac:dyDescent="0.25">
      <c r="A135" s="6"/>
      <c r="B135" s="2">
        <v>46022</v>
      </c>
      <c r="C135" s="3">
        <v>31</v>
      </c>
      <c r="D135" s="4">
        <v>5.0000000000000001E-3</v>
      </c>
      <c r="E135" s="15">
        <f t="shared" si="34"/>
        <v>12639994.060343944</v>
      </c>
      <c r="F135" s="15">
        <f t="shared" si="40"/>
        <v>5442.2196648703093</v>
      </c>
      <c r="G135" s="15">
        <f t="shared" si="30"/>
        <v>277640.7803351297</v>
      </c>
      <c r="H135" s="16">
        <v>283083</v>
      </c>
      <c r="I135" s="25">
        <f t="shared" si="35"/>
        <v>5267248.2798094302</v>
      </c>
      <c r="J135" s="4">
        <v>5.0000000000000001E-3</v>
      </c>
      <c r="K135" s="15">
        <f t="shared" si="25"/>
        <v>2267.8430093623938</v>
      </c>
      <c r="L135" s="29">
        <f t="shared" si="31"/>
        <v>115923.35699063761</v>
      </c>
      <c r="M135" s="24">
        <v>118191.2</v>
      </c>
      <c r="N135" s="25">
        <f t="shared" si="36"/>
        <v>7972741.6458544973</v>
      </c>
      <c r="O135" s="4">
        <v>5.0000000000000001E-3</v>
      </c>
      <c r="P135" s="15">
        <f t="shared" si="37"/>
        <v>3432.7082086317973</v>
      </c>
      <c r="Q135" s="29">
        <f t="shared" si="32"/>
        <v>175122.97179136818</v>
      </c>
      <c r="R135" s="24">
        <v>178555.68</v>
      </c>
      <c r="S135" s="25">
        <f t="shared" si="38"/>
        <v>1240406.0312260352</v>
      </c>
      <c r="T135" s="4">
        <v>5.0000000000000001E-3</v>
      </c>
      <c r="U135" s="15">
        <f t="shared" si="29"/>
        <v>526.74776668502864</v>
      </c>
      <c r="V135" s="25">
        <f t="shared" si="39"/>
        <v>27298.452233314973</v>
      </c>
      <c r="W135" s="24">
        <v>27825.200000000001</v>
      </c>
      <c r="X135" s="33">
        <f t="shared" si="26"/>
        <v>11669.518649549529</v>
      </c>
      <c r="Y135" s="33">
        <f t="shared" si="27"/>
        <v>595985.5613504505</v>
      </c>
      <c r="Z135" s="34">
        <f t="shared" si="28"/>
        <v>607655.07999999996</v>
      </c>
      <c r="AA135" s="18"/>
      <c r="AC135" s="40">
        <f t="shared" si="33"/>
        <v>27120390.017233904</v>
      </c>
    </row>
    <row r="136" spans="1:29" x14ac:dyDescent="0.25">
      <c r="A136" s="6"/>
      <c r="B136" s="2">
        <v>46053</v>
      </c>
      <c r="C136" s="3">
        <v>31</v>
      </c>
      <c r="D136" s="4">
        <v>5.0000000000000001E-3</v>
      </c>
      <c r="E136" s="15">
        <f t="shared" si="34"/>
        <v>12362353.280008813</v>
      </c>
      <c r="F136" s="15">
        <f t="shared" si="40"/>
        <v>5322.6798844482391</v>
      </c>
      <c r="G136" s="15">
        <f t="shared" si="30"/>
        <v>277760.32011555176</v>
      </c>
      <c r="H136" s="16">
        <v>283083</v>
      </c>
      <c r="I136" s="25">
        <f t="shared" si="35"/>
        <v>5151324.922818793</v>
      </c>
      <c r="J136" s="4">
        <v>5.0000000000000001E-3</v>
      </c>
      <c r="K136" s="15">
        <f t="shared" si="25"/>
        <v>2217.9315639914248</v>
      </c>
      <c r="L136" s="29">
        <f t="shared" si="31"/>
        <v>115973.26843600857</v>
      </c>
      <c r="M136" s="24">
        <v>118191.2</v>
      </c>
      <c r="N136" s="25">
        <f t="shared" si="36"/>
        <v>7797618.6740631294</v>
      </c>
      <c r="O136" s="4">
        <v>5.0000000000000001E-3</v>
      </c>
      <c r="P136" s="15">
        <f t="shared" si="37"/>
        <v>3357.3080402216251</v>
      </c>
      <c r="Q136" s="29">
        <f t="shared" si="32"/>
        <v>175198.37195977836</v>
      </c>
      <c r="R136" s="24">
        <v>178555.68</v>
      </c>
      <c r="S136" s="25">
        <f t="shared" si="38"/>
        <v>1213107.5789927202</v>
      </c>
      <c r="T136" s="4">
        <v>5.0000000000000001E-3</v>
      </c>
      <c r="U136" s="15">
        <f t="shared" si="29"/>
        <v>515.15527327088125</v>
      </c>
      <c r="V136" s="25">
        <f t="shared" si="39"/>
        <v>27310.04472672912</v>
      </c>
      <c r="W136" s="24">
        <v>27825.200000000001</v>
      </c>
      <c r="X136" s="33">
        <f t="shared" si="26"/>
        <v>11413.07476193217</v>
      </c>
      <c r="Y136" s="33">
        <f t="shared" si="27"/>
        <v>596242.00523806782</v>
      </c>
      <c r="Z136" s="34">
        <f t="shared" si="28"/>
        <v>607655.07999999996</v>
      </c>
      <c r="AA136" s="18"/>
      <c r="AC136" s="40">
        <f t="shared" si="33"/>
        <v>26524404.455883455</v>
      </c>
    </row>
    <row r="137" spans="1:29" x14ac:dyDescent="0.25">
      <c r="A137" s="6"/>
      <c r="B137" s="2">
        <v>46081</v>
      </c>
      <c r="C137" s="3">
        <v>28</v>
      </c>
      <c r="D137" s="4">
        <v>5.0000000000000001E-3</v>
      </c>
      <c r="E137" s="15">
        <f t="shared" si="34"/>
        <v>12084592.959893262</v>
      </c>
      <c r="F137" s="15">
        <f t="shared" si="40"/>
        <v>4699.5639288473803</v>
      </c>
      <c r="G137" s="15">
        <f t="shared" si="30"/>
        <v>278383.43607115262</v>
      </c>
      <c r="H137" s="16">
        <v>283083</v>
      </c>
      <c r="I137" s="25">
        <f t="shared" si="35"/>
        <v>5035351.6543827849</v>
      </c>
      <c r="J137" s="4">
        <v>5.0000000000000001E-3</v>
      </c>
      <c r="K137" s="15">
        <f t="shared" ref="K137:K179" si="41">C137*I137*J137/360</f>
        <v>1958.1923100377494</v>
      </c>
      <c r="L137" s="29">
        <f t="shared" si="31"/>
        <v>116233.00768996225</v>
      </c>
      <c r="M137" s="24">
        <v>118191.2</v>
      </c>
      <c r="N137" s="25">
        <f t="shared" si="36"/>
        <v>7622420.3021033509</v>
      </c>
      <c r="O137" s="4">
        <v>5.0000000000000001E-3</v>
      </c>
      <c r="P137" s="15">
        <f t="shared" si="37"/>
        <v>2964.2745619290813</v>
      </c>
      <c r="Q137" s="29">
        <f t="shared" si="32"/>
        <v>175591.40543807091</v>
      </c>
      <c r="R137" s="24">
        <v>178555.68</v>
      </c>
      <c r="S137" s="25">
        <f t="shared" si="38"/>
        <v>1185797.5342659911</v>
      </c>
      <c r="T137" s="4">
        <v>5.0000000000000001E-3</v>
      </c>
      <c r="U137" s="15">
        <f t="shared" si="29"/>
        <v>454.8264514992843</v>
      </c>
      <c r="V137" s="25">
        <f t="shared" si="39"/>
        <v>27370.373548500716</v>
      </c>
      <c r="W137" s="24">
        <v>27825.200000000001</v>
      </c>
      <c r="X137" s="33">
        <f t="shared" si="26"/>
        <v>10076.857252313495</v>
      </c>
      <c r="Y137" s="33">
        <f t="shared" si="27"/>
        <v>597578.22274768644</v>
      </c>
      <c r="Z137" s="34">
        <f t="shared" si="28"/>
        <v>607655.07999999996</v>
      </c>
      <c r="AA137" s="18"/>
      <c r="AC137" s="40">
        <f t="shared" si="33"/>
        <v>25928162.450645391</v>
      </c>
    </row>
    <row r="138" spans="1:29" x14ac:dyDescent="0.25">
      <c r="A138" s="6"/>
      <c r="B138" s="2">
        <v>46112</v>
      </c>
      <c r="C138" s="3">
        <v>31</v>
      </c>
      <c r="D138" s="4">
        <v>5.0000000000000001E-3</v>
      </c>
      <c r="E138" s="15">
        <f t="shared" si="34"/>
        <v>11806209.52382211</v>
      </c>
      <c r="F138" s="15">
        <f t="shared" si="40"/>
        <v>5083.2291005345196</v>
      </c>
      <c r="G138" s="15">
        <f t="shared" si="30"/>
        <v>277999.77089946548</v>
      </c>
      <c r="H138" s="16">
        <v>283083</v>
      </c>
      <c r="I138" s="25">
        <f t="shared" si="35"/>
        <v>4919118.6466928227</v>
      </c>
      <c r="J138" s="4">
        <v>5.0000000000000001E-3</v>
      </c>
      <c r="K138" s="15">
        <f t="shared" si="41"/>
        <v>2117.9538617705211</v>
      </c>
      <c r="L138" s="29">
        <f t="shared" si="31"/>
        <v>116073.24613822947</v>
      </c>
      <c r="M138" s="24">
        <v>118191.2</v>
      </c>
      <c r="N138" s="25">
        <f t="shared" si="36"/>
        <v>7446828.8966652798</v>
      </c>
      <c r="O138" s="4">
        <v>5.0000000000000001E-3</v>
      </c>
      <c r="P138" s="15">
        <f t="shared" si="37"/>
        <v>3206.2735527308846</v>
      </c>
      <c r="Q138" s="29">
        <f t="shared" si="32"/>
        <v>175349.40644726911</v>
      </c>
      <c r="R138" s="24">
        <v>178555.68</v>
      </c>
      <c r="S138" s="25">
        <f t="shared" si="38"/>
        <v>1158427.1607174904</v>
      </c>
      <c r="T138" s="4">
        <v>5.0000000000000001E-3</v>
      </c>
      <c r="U138" s="15">
        <f t="shared" si="29"/>
        <v>491.93482167455073</v>
      </c>
      <c r="V138" s="25">
        <f t="shared" si="39"/>
        <v>27333.265178325451</v>
      </c>
      <c r="W138" s="24">
        <v>27825.200000000001</v>
      </c>
      <c r="X138" s="33">
        <f t="shared" si="26"/>
        <v>10899.391336710476</v>
      </c>
      <c r="Y138" s="33">
        <f t="shared" si="27"/>
        <v>596755.68866328953</v>
      </c>
      <c r="Z138" s="34">
        <f t="shared" si="28"/>
        <v>607655.08000000007</v>
      </c>
      <c r="AA138" s="18"/>
      <c r="AC138" s="40">
        <f t="shared" si="33"/>
        <v>25330584.227897704</v>
      </c>
    </row>
    <row r="139" spans="1:29" x14ac:dyDescent="0.25">
      <c r="A139" s="6"/>
      <c r="B139" s="2">
        <v>46142</v>
      </c>
      <c r="C139" s="3">
        <v>30</v>
      </c>
      <c r="D139" s="4">
        <v>5.0000000000000001E-3</v>
      </c>
      <c r="E139" s="15">
        <f t="shared" si="34"/>
        <v>11528209.752922645</v>
      </c>
      <c r="F139" s="15">
        <f t="shared" si="40"/>
        <v>4803.420730384435</v>
      </c>
      <c r="G139" s="15">
        <f t="shared" si="30"/>
        <v>278279.57926961558</v>
      </c>
      <c r="H139" s="16">
        <v>283083</v>
      </c>
      <c r="I139" s="25">
        <f t="shared" si="35"/>
        <v>4803045.4005545937</v>
      </c>
      <c r="J139" s="4">
        <v>5.0000000000000001E-3</v>
      </c>
      <c r="K139" s="15">
        <f t="shared" si="41"/>
        <v>2001.2689168977474</v>
      </c>
      <c r="L139" s="29">
        <f t="shared" si="31"/>
        <v>116189.93108310224</v>
      </c>
      <c r="M139" s="24">
        <v>118191.2</v>
      </c>
      <c r="N139" s="25">
        <f t="shared" si="36"/>
        <v>7271479.4902180107</v>
      </c>
      <c r="O139" s="4">
        <v>5.0000000000000001E-3</v>
      </c>
      <c r="P139" s="15">
        <f t="shared" si="37"/>
        <v>3029.7831209241708</v>
      </c>
      <c r="Q139" s="29">
        <f t="shared" si="32"/>
        <v>175525.89687907582</v>
      </c>
      <c r="R139" s="24">
        <v>178555.68</v>
      </c>
      <c r="S139" s="25">
        <f t="shared" si="38"/>
        <v>1131093.895539165</v>
      </c>
      <c r="T139" s="4">
        <v>5.0000000000000001E-3</v>
      </c>
      <c r="U139" s="15">
        <f t="shared" si="29"/>
        <v>464.83310775582123</v>
      </c>
      <c r="V139" s="25">
        <f t="shared" si="39"/>
        <v>27360.366892244179</v>
      </c>
      <c r="W139" s="24">
        <v>27825.200000000001</v>
      </c>
      <c r="X139" s="33">
        <f t="shared" ref="X139:X179" si="42">F139+K139+P139+U139</f>
        <v>10299.305875962174</v>
      </c>
      <c r="Y139" s="33">
        <f t="shared" ref="Y139:Y179" si="43">G139+L139+Q139+V139</f>
        <v>597355.77412403782</v>
      </c>
      <c r="Z139" s="34">
        <f t="shared" ref="Z139:Z179" si="44">F139+G139+K139+L139+P139+Q139+U139+V139</f>
        <v>607655.08000000007</v>
      </c>
      <c r="AA139" s="18"/>
      <c r="AC139" s="40">
        <f t="shared" si="33"/>
        <v>24733828.539234415</v>
      </c>
    </row>
    <row r="140" spans="1:29" x14ac:dyDescent="0.25">
      <c r="A140" s="6"/>
      <c r="B140" s="2">
        <v>46173</v>
      </c>
      <c r="C140" s="3">
        <v>31</v>
      </c>
      <c r="D140" s="4">
        <v>5.0000000000000001E-3</v>
      </c>
      <c r="E140" s="15">
        <f t="shared" si="34"/>
        <v>11249930.173653029</v>
      </c>
      <c r="F140" s="15">
        <f t="shared" si="40"/>
        <v>4843.7199358783873</v>
      </c>
      <c r="G140" s="15">
        <f t="shared" si="30"/>
        <v>278239.28006412159</v>
      </c>
      <c r="H140" s="16">
        <v>283083</v>
      </c>
      <c r="I140" s="25">
        <f t="shared" si="35"/>
        <v>4686855.4694714919</v>
      </c>
      <c r="J140" s="4">
        <v>5.0000000000000001E-3</v>
      </c>
      <c r="K140" s="15">
        <f t="shared" si="41"/>
        <v>2017.9516604668922</v>
      </c>
      <c r="L140" s="29">
        <f t="shared" si="31"/>
        <v>116173.24833953311</v>
      </c>
      <c r="M140" s="24">
        <v>118191.2</v>
      </c>
      <c r="N140" s="25">
        <f t="shared" si="36"/>
        <v>7095953.5933389347</v>
      </c>
      <c r="O140" s="4">
        <v>5.0000000000000001E-3</v>
      </c>
      <c r="P140" s="15">
        <f t="shared" si="37"/>
        <v>3055.2022415764854</v>
      </c>
      <c r="Q140" s="29">
        <f t="shared" si="32"/>
        <v>175500.47775842351</v>
      </c>
      <c r="R140" s="24">
        <v>178555.68</v>
      </c>
      <c r="S140" s="25">
        <f t="shared" si="38"/>
        <v>1103733.5286469208</v>
      </c>
      <c r="T140" s="4">
        <v>5.0000000000000001E-3</v>
      </c>
      <c r="U140" s="15">
        <f t="shared" ref="U140:U179" si="45">S140*T140*C140/365</f>
        <v>468.70875874047323</v>
      </c>
      <c r="V140" s="25">
        <f t="shared" si="39"/>
        <v>27356.491241259526</v>
      </c>
      <c r="W140" s="24">
        <v>27825.200000000001</v>
      </c>
      <c r="X140" s="33">
        <f t="shared" si="42"/>
        <v>10385.582596662238</v>
      </c>
      <c r="Y140" s="33">
        <f t="shared" si="43"/>
        <v>597269.49740333774</v>
      </c>
      <c r="Z140" s="34">
        <f t="shared" si="44"/>
        <v>607655.07999999996</v>
      </c>
      <c r="AA140" s="18"/>
      <c r="AC140" s="40">
        <f t="shared" si="33"/>
        <v>24136472.765110377</v>
      </c>
    </row>
    <row r="141" spans="1:29" x14ac:dyDescent="0.25">
      <c r="A141" s="6"/>
      <c r="B141" s="2">
        <v>46203</v>
      </c>
      <c r="C141" s="3">
        <v>30</v>
      </c>
      <c r="D141" s="4">
        <v>5.0000000000000001E-3</v>
      </c>
      <c r="E141" s="15">
        <f t="shared" si="34"/>
        <v>10971690.893588908</v>
      </c>
      <c r="F141" s="15">
        <f t="shared" si="40"/>
        <v>4571.5378723287113</v>
      </c>
      <c r="G141" s="15">
        <f t="shared" si="30"/>
        <v>278511.46212767129</v>
      </c>
      <c r="H141" s="16">
        <v>283083</v>
      </c>
      <c r="I141" s="25">
        <f t="shared" si="35"/>
        <v>4570682.221131959</v>
      </c>
      <c r="J141" s="4">
        <v>5.0000000000000001E-3</v>
      </c>
      <c r="K141" s="15">
        <f t="shared" si="41"/>
        <v>1904.4509254716495</v>
      </c>
      <c r="L141" s="29">
        <f t="shared" si="31"/>
        <v>116286.74907452834</v>
      </c>
      <c r="M141" s="24">
        <v>118191.2</v>
      </c>
      <c r="N141" s="25">
        <f t="shared" si="36"/>
        <v>6920453.1155805113</v>
      </c>
      <c r="O141" s="4">
        <v>5.0000000000000001E-3</v>
      </c>
      <c r="P141" s="15">
        <f t="shared" si="37"/>
        <v>2883.5221314918795</v>
      </c>
      <c r="Q141" s="29">
        <f t="shared" si="32"/>
        <v>175672.1578685081</v>
      </c>
      <c r="R141" s="24">
        <v>178555.68</v>
      </c>
      <c r="S141" s="25">
        <f t="shared" si="38"/>
        <v>1076377.0374056613</v>
      </c>
      <c r="T141" s="4">
        <v>5.0000000000000001E-3</v>
      </c>
      <c r="U141" s="15">
        <f t="shared" si="45"/>
        <v>442.34672770095671</v>
      </c>
      <c r="V141" s="25">
        <f t="shared" si="39"/>
        <v>27382.853272299046</v>
      </c>
      <c r="W141" s="24">
        <v>27825.200000000001</v>
      </c>
      <c r="X141" s="33">
        <f t="shared" si="42"/>
        <v>9801.8576569931975</v>
      </c>
      <c r="Y141" s="33">
        <f t="shared" si="43"/>
        <v>597853.22234300675</v>
      </c>
      <c r="Z141" s="34">
        <f t="shared" si="44"/>
        <v>607655.07999999996</v>
      </c>
      <c r="AA141" s="18"/>
      <c r="AC141" s="40">
        <f t="shared" si="33"/>
        <v>23539203.267707039</v>
      </c>
    </row>
    <row r="142" spans="1:29" x14ac:dyDescent="0.25">
      <c r="A142" s="6"/>
      <c r="B142" s="2">
        <v>46234</v>
      </c>
      <c r="C142" s="3">
        <v>31</v>
      </c>
      <c r="D142" s="4">
        <v>5.0000000000000001E-3</v>
      </c>
      <c r="E142" s="15">
        <f t="shared" si="34"/>
        <v>10693179.431461237</v>
      </c>
      <c r="F142" s="15">
        <f t="shared" si="40"/>
        <v>4604.0078107680329</v>
      </c>
      <c r="G142" s="15">
        <f t="shared" si="30"/>
        <v>278478.99218923197</v>
      </c>
      <c r="H142" s="16">
        <v>283083</v>
      </c>
      <c r="I142" s="25">
        <f t="shared" si="35"/>
        <v>4454395.472057431</v>
      </c>
      <c r="J142" s="4">
        <v>5.0000000000000001E-3</v>
      </c>
      <c r="K142" s="15">
        <f t="shared" si="41"/>
        <v>1917.8647171358384</v>
      </c>
      <c r="L142" s="29">
        <f t="shared" si="31"/>
        <v>116273.33528286417</v>
      </c>
      <c r="M142" s="24">
        <v>118191.2</v>
      </c>
      <c r="N142" s="25">
        <f t="shared" si="36"/>
        <v>6744780.957712003</v>
      </c>
      <c r="O142" s="4">
        <v>5.0000000000000001E-3</v>
      </c>
      <c r="P142" s="15">
        <f t="shared" si="37"/>
        <v>2904.0029123482236</v>
      </c>
      <c r="Q142" s="29">
        <f t="shared" si="32"/>
        <v>175651.67708765177</v>
      </c>
      <c r="R142" s="24">
        <v>178555.68</v>
      </c>
      <c r="S142" s="25">
        <f t="shared" si="38"/>
        <v>1048994.1841333623</v>
      </c>
      <c r="T142" s="4">
        <v>5.0000000000000001E-3</v>
      </c>
      <c r="U142" s="15">
        <f t="shared" si="45"/>
        <v>445.4632836730716</v>
      </c>
      <c r="V142" s="25">
        <f t="shared" si="39"/>
        <v>27379.73671632693</v>
      </c>
      <c r="W142" s="24">
        <v>27825.200000000001</v>
      </c>
      <c r="X142" s="33">
        <f t="shared" si="42"/>
        <v>9871.3387239251679</v>
      </c>
      <c r="Y142" s="33">
        <f t="shared" si="43"/>
        <v>597783.74127607478</v>
      </c>
      <c r="Z142" s="34">
        <f t="shared" si="44"/>
        <v>607655.07999999996</v>
      </c>
      <c r="AA142" s="18"/>
      <c r="AC142" s="40">
        <f t="shared" si="33"/>
        <v>22941350.045364033</v>
      </c>
    </row>
    <row r="143" spans="1:29" x14ac:dyDescent="0.25">
      <c r="A143" s="6"/>
      <c r="B143" s="2">
        <v>46265</v>
      </c>
      <c r="C143" s="3">
        <v>31</v>
      </c>
      <c r="D143" s="4">
        <v>5.0000000000000001E-3</v>
      </c>
      <c r="E143" s="15">
        <f t="shared" si="34"/>
        <v>10414700.439272005</v>
      </c>
      <c r="F143" s="15">
        <f t="shared" si="40"/>
        <v>4484.1071335754468</v>
      </c>
      <c r="G143" s="15">
        <f t="shared" si="30"/>
        <v>278598.89286642458</v>
      </c>
      <c r="H143" s="16">
        <v>283083</v>
      </c>
      <c r="I143" s="25">
        <f t="shared" si="35"/>
        <v>4338122.136774567</v>
      </c>
      <c r="J143" s="4">
        <v>5.0000000000000001E-3</v>
      </c>
      <c r="K143" s="15">
        <f t="shared" si="41"/>
        <v>1867.8025866668274</v>
      </c>
      <c r="L143" s="29">
        <f t="shared" si="31"/>
        <v>116323.39741333316</v>
      </c>
      <c r="M143" s="24">
        <v>118191.2</v>
      </c>
      <c r="N143" s="25">
        <f t="shared" si="36"/>
        <v>6569129.2806243515</v>
      </c>
      <c r="O143" s="4">
        <v>5.0000000000000001E-3</v>
      </c>
      <c r="P143" s="15">
        <f t="shared" si="37"/>
        <v>2828.3751069354848</v>
      </c>
      <c r="Q143" s="29">
        <f t="shared" si="32"/>
        <v>175727.30489306452</v>
      </c>
      <c r="R143" s="24">
        <v>178555.68</v>
      </c>
      <c r="S143" s="25">
        <f t="shared" si="38"/>
        <v>1021614.4474170353</v>
      </c>
      <c r="T143" s="4">
        <v>5.0000000000000001E-3</v>
      </c>
      <c r="U143" s="15">
        <f t="shared" si="45"/>
        <v>433.83627219079591</v>
      </c>
      <c r="V143" s="25">
        <f t="shared" si="39"/>
        <v>27391.363727809206</v>
      </c>
      <c r="W143" s="24">
        <v>27825.200000000001</v>
      </c>
      <c r="X143" s="33">
        <f t="shared" si="42"/>
        <v>9614.1210993685545</v>
      </c>
      <c r="Y143" s="33">
        <f t="shared" si="43"/>
        <v>598040.95890063141</v>
      </c>
      <c r="Z143" s="34">
        <f t="shared" si="44"/>
        <v>607655.07999999996</v>
      </c>
      <c r="AA143" s="18"/>
      <c r="AC143" s="40">
        <f t="shared" si="33"/>
        <v>22343566.304087959</v>
      </c>
    </row>
    <row r="144" spans="1:29" x14ac:dyDescent="0.25">
      <c r="A144" s="6"/>
      <c r="B144" s="2">
        <v>46295</v>
      </c>
      <c r="C144" s="3">
        <v>30</v>
      </c>
      <c r="D144" s="4">
        <v>5.0000000000000001E-3</v>
      </c>
      <c r="E144" s="15">
        <f t="shared" si="34"/>
        <v>10136101.54640558</v>
      </c>
      <c r="F144" s="15">
        <f t="shared" si="40"/>
        <v>4223.3756443356588</v>
      </c>
      <c r="G144" s="15">
        <f t="shared" si="30"/>
        <v>278859.62435566436</v>
      </c>
      <c r="H144" s="16">
        <v>283083</v>
      </c>
      <c r="I144" s="25">
        <f t="shared" si="35"/>
        <v>4221798.739361234</v>
      </c>
      <c r="J144" s="4">
        <v>5.0000000000000001E-3</v>
      </c>
      <c r="K144" s="15">
        <f t="shared" si="41"/>
        <v>1759.0828080671811</v>
      </c>
      <c r="L144" s="29">
        <f t="shared" si="31"/>
        <v>116432.11719193282</v>
      </c>
      <c r="M144" s="24">
        <v>118191.2</v>
      </c>
      <c r="N144" s="25">
        <f t="shared" si="36"/>
        <v>6393401.9757312872</v>
      </c>
      <c r="O144" s="4">
        <v>5.0000000000000001E-3</v>
      </c>
      <c r="P144" s="15">
        <f t="shared" si="37"/>
        <v>2663.9174898880365</v>
      </c>
      <c r="Q144" s="29">
        <f t="shared" si="32"/>
        <v>175891.76251011196</v>
      </c>
      <c r="R144" s="24">
        <v>178555.68</v>
      </c>
      <c r="S144" s="25">
        <f t="shared" si="38"/>
        <v>994223.08368922619</v>
      </c>
      <c r="T144" s="4">
        <v>5.0000000000000001E-3</v>
      </c>
      <c r="U144" s="15">
        <f t="shared" si="45"/>
        <v>408.58482891338065</v>
      </c>
      <c r="V144" s="25">
        <f t="shared" si="39"/>
        <v>27416.615171086622</v>
      </c>
      <c r="W144" s="24">
        <v>27825.200000000001</v>
      </c>
      <c r="X144" s="33">
        <f t="shared" si="42"/>
        <v>9054.960771204258</v>
      </c>
      <c r="Y144" s="33">
        <f t="shared" si="43"/>
        <v>598600.11922879575</v>
      </c>
      <c r="Z144" s="34">
        <f t="shared" si="44"/>
        <v>607655.07999999996</v>
      </c>
      <c r="AA144" s="18"/>
      <c r="AC144" s="40">
        <f t="shared" si="33"/>
        <v>21745525.345187329</v>
      </c>
    </row>
    <row r="145" spans="1:29" x14ac:dyDescent="0.25">
      <c r="A145" s="6"/>
      <c r="B145" s="2">
        <v>46326</v>
      </c>
      <c r="C145" s="3">
        <v>31</v>
      </c>
      <c r="D145" s="4">
        <v>5.0000000000000001E-3</v>
      </c>
      <c r="E145" s="15">
        <f t="shared" si="34"/>
        <v>9857241.9220499154</v>
      </c>
      <c r="F145" s="15">
        <f t="shared" si="40"/>
        <v>4244.0902719937139</v>
      </c>
      <c r="G145" s="15">
        <f t="shared" ref="G145:G178" si="46">H145-F145</f>
        <v>278838.90972800629</v>
      </c>
      <c r="H145" s="16">
        <v>283083</v>
      </c>
      <c r="I145" s="25">
        <f t="shared" si="35"/>
        <v>4105366.6221693014</v>
      </c>
      <c r="J145" s="4">
        <v>5.0000000000000001E-3</v>
      </c>
      <c r="K145" s="15">
        <f t="shared" si="41"/>
        <v>1767.5884067673383</v>
      </c>
      <c r="L145" s="29">
        <f t="shared" ref="L145:L178" si="47">M145-K145</f>
        <v>116423.61159323266</v>
      </c>
      <c r="M145" s="24">
        <v>118191.2</v>
      </c>
      <c r="N145" s="25">
        <f t="shared" si="36"/>
        <v>6217510.2132211756</v>
      </c>
      <c r="O145" s="4">
        <v>5.0000000000000001E-3</v>
      </c>
      <c r="P145" s="15">
        <f t="shared" si="37"/>
        <v>2676.9835640257843</v>
      </c>
      <c r="Q145" s="29">
        <f t="shared" ref="Q145:Q178" si="48">R145-P145</f>
        <v>175878.69643597421</v>
      </c>
      <c r="R145" s="24">
        <v>178555.68</v>
      </c>
      <c r="S145" s="25">
        <f t="shared" si="38"/>
        <v>966806.46851813956</v>
      </c>
      <c r="T145" s="4">
        <v>5.0000000000000001E-3</v>
      </c>
      <c r="U145" s="15">
        <f t="shared" si="45"/>
        <v>410.56165101455241</v>
      </c>
      <c r="V145" s="25">
        <f t="shared" si="39"/>
        <v>27414.638348985449</v>
      </c>
      <c r="W145" s="24">
        <v>27825.200000000001</v>
      </c>
      <c r="X145" s="33">
        <f t="shared" si="42"/>
        <v>9099.2238938013888</v>
      </c>
      <c r="Y145" s="33">
        <f t="shared" si="43"/>
        <v>598555.85610619863</v>
      </c>
      <c r="Z145" s="34">
        <f t="shared" si="44"/>
        <v>607655.08000000007</v>
      </c>
      <c r="AA145" s="18"/>
      <c r="AC145" s="40">
        <f t="shared" ref="AC145:AC179" si="49">E145+I145+N145+S145</f>
        <v>21146925.22595853</v>
      </c>
    </row>
    <row r="146" spans="1:29" x14ac:dyDescent="0.25">
      <c r="A146" s="6"/>
      <c r="B146" s="2">
        <v>46356</v>
      </c>
      <c r="C146" s="3">
        <v>30</v>
      </c>
      <c r="D146" s="4">
        <v>5.0000000000000001E-3</v>
      </c>
      <c r="E146" s="15">
        <f t="shared" ref="E146:E179" si="50">E145-G145</f>
        <v>9578403.0123219099</v>
      </c>
      <c r="F146" s="15">
        <f t="shared" si="40"/>
        <v>3991.0012551341288</v>
      </c>
      <c r="G146" s="15">
        <f t="shared" si="46"/>
        <v>279091.99874486588</v>
      </c>
      <c r="H146" s="16">
        <v>283083</v>
      </c>
      <c r="I146" s="25">
        <f t="shared" ref="I146:I177" si="51">I145-L145</f>
        <v>3988943.0105760689</v>
      </c>
      <c r="J146" s="4">
        <v>5.0000000000000001E-3</v>
      </c>
      <c r="K146" s="15">
        <f t="shared" si="41"/>
        <v>1662.0595877400285</v>
      </c>
      <c r="L146" s="29">
        <f t="shared" si="47"/>
        <v>116529.14041225996</v>
      </c>
      <c r="M146" s="24">
        <v>118191.2</v>
      </c>
      <c r="N146" s="25">
        <f t="shared" ref="N146:N179" si="52">N145-Q145</f>
        <v>6041631.5167852016</v>
      </c>
      <c r="O146" s="4">
        <v>5.0000000000000001E-3</v>
      </c>
      <c r="P146" s="15">
        <f t="shared" ref="P146:P179" si="53">C146*N146*O146/360</f>
        <v>2517.3464653271676</v>
      </c>
      <c r="Q146" s="29">
        <f t="shared" si="48"/>
        <v>176038.33353467283</v>
      </c>
      <c r="R146" s="24">
        <v>178555.68</v>
      </c>
      <c r="S146" s="25">
        <f t="shared" si="38"/>
        <v>939391.8301691541</v>
      </c>
      <c r="T146" s="4">
        <v>5.0000000000000001E-3</v>
      </c>
      <c r="U146" s="15">
        <f t="shared" si="45"/>
        <v>386.05143705581679</v>
      </c>
      <c r="V146" s="25">
        <f t="shared" si="39"/>
        <v>27439.148562944185</v>
      </c>
      <c r="W146" s="24">
        <v>27825.200000000001</v>
      </c>
      <c r="X146" s="33">
        <f t="shared" si="42"/>
        <v>8556.4587452571413</v>
      </c>
      <c r="Y146" s="33">
        <f t="shared" si="43"/>
        <v>599098.62125474284</v>
      </c>
      <c r="Z146" s="34">
        <f t="shared" si="44"/>
        <v>607655.07999999996</v>
      </c>
      <c r="AA146" s="18"/>
      <c r="AC146" s="40">
        <f t="shared" si="49"/>
        <v>20548369.369852334</v>
      </c>
    </row>
    <row r="147" spans="1:29" x14ac:dyDescent="0.25">
      <c r="A147" s="6"/>
      <c r="B147" s="2">
        <v>46387</v>
      </c>
      <c r="C147" s="3">
        <v>31</v>
      </c>
      <c r="D147" s="4">
        <v>5.0000000000000001E-3</v>
      </c>
      <c r="E147" s="15">
        <f t="shared" si="50"/>
        <v>9299311.013577044</v>
      </c>
      <c r="F147" s="15">
        <f t="shared" si="40"/>
        <v>4003.8700197345602</v>
      </c>
      <c r="G147" s="15">
        <f t="shared" si="46"/>
        <v>279079.12998026545</v>
      </c>
      <c r="H147" s="16">
        <v>283083</v>
      </c>
      <c r="I147" s="25">
        <f t="shared" si="51"/>
        <v>3872413.870163809</v>
      </c>
      <c r="J147" s="4">
        <v>5.0000000000000001E-3</v>
      </c>
      <c r="K147" s="15">
        <f t="shared" si="41"/>
        <v>1667.2893052094175</v>
      </c>
      <c r="L147" s="29">
        <f t="shared" si="47"/>
        <v>116523.91069479058</v>
      </c>
      <c r="M147" s="24">
        <v>118191.2</v>
      </c>
      <c r="N147" s="25">
        <f t="shared" si="52"/>
        <v>5865593.1832505288</v>
      </c>
      <c r="O147" s="4">
        <v>5.0000000000000001E-3</v>
      </c>
      <c r="P147" s="15">
        <f t="shared" si="53"/>
        <v>2525.463731677311</v>
      </c>
      <c r="Q147" s="29">
        <f t="shared" si="48"/>
        <v>176030.21626832269</v>
      </c>
      <c r="R147" s="24">
        <v>178555.68</v>
      </c>
      <c r="S147" s="25">
        <f t="shared" ref="S147:S179" si="54">S146-V146</f>
        <v>911952.68160620995</v>
      </c>
      <c r="T147" s="4">
        <v>5.0000000000000001E-3</v>
      </c>
      <c r="U147" s="15">
        <f t="shared" si="45"/>
        <v>387.26757712044531</v>
      </c>
      <c r="V147" s="25">
        <f t="shared" ref="V147:V179" si="55">W147-U147</f>
        <v>27437.932422879556</v>
      </c>
      <c r="W147" s="24">
        <v>27825.200000000001</v>
      </c>
      <c r="X147" s="33">
        <f t="shared" si="42"/>
        <v>8583.8906337417338</v>
      </c>
      <c r="Y147" s="33">
        <f t="shared" si="43"/>
        <v>599071.18936625822</v>
      </c>
      <c r="Z147" s="34">
        <f t="shared" si="44"/>
        <v>607655.07999999996</v>
      </c>
      <c r="AA147" s="18"/>
      <c r="AC147" s="40">
        <f t="shared" si="49"/>
        <v>19949270.748597592</v>
      </c>
    </row>
    <row r="148" spans="1:29" x14ac:dyDescent="0.25">
      <c r="A148" s="6"/>
      <c r="B148" s="2">
        <v>46418</v>
      </c>
      <c r="C148" s="3">
        <v>31</v>
      </c>
      <c r="D148" s="4">
        <v>5.0000000000000001E-3</v>
      </c>
      <c r="E148" s="15">
        <f t="shared" si="50"/>
        <v>9020231.8835967779</v>
      </c>
      <c r="F148" s="15">
        <f t="shared" si="40"/>
        <v>3883.7109498819459</v>
      </c>
      <c r="G148" s="15">
        <f t="shared" si="46"/>
        <v>279199.28905011807</v>
      </c>
      <c r="H148" s="16">
        <v>283083</v>
      </c>
      <c r="I148" s="25">
        <f t="shared" si="51"/>
        <v>3755889.9594690185</v>
      </c>
      <c r="J148" s="4">
        <v>5.0000000000000001E-3</v>
      </c>
      <c r="K148" s="15">
        <f t="shared" si="41"/>
        <v>1617.1192881047164</v>
      </c>
      <c r="L148" s="29">
        <f t="shared" si="47"/>
        <v>116574.08071189528</v>
      </c>
      <c r="M148" s="24">
        <v>118191.2</v>
      </c>
      <c r="N148" s="25">
        <f t="shared" si="52"/>
        <v>5689562.9669822063</v>
      </c>
      <c r="O148" s="4">
        <v>5.0000000000000001E-3</v>
      </c>
      <c r="P148" s="15">
        <f t="shared" si="53"/>
        <v>2449.6729441173388</v>
      </c>
      <c r="Q148" s="29">
        <f t="shared" si="48"/>
        <v>176106.00705588266</v>
      </c>
      <c r="R148" s="24">
        <v>178555.68</v>
      </c>
      <c r="S148" s="25">
        <f t="shared" si="54"/>
        <v>884514.74918333045</v>
      </c>
      <c r="T148" s="4">
        <v>5.0000000000000001E-3</v>
      </c>
      <c r="U148" s="15">
        <f t="shared" si="45"/>
        <v>375.61585239292111</v>
      </c>
      <c r="V148" s="25">
        <f t="shared" si="55"/>
        <v>27449.584147607078</v>
      </c>
      <c r="W148" s="24">
        <v>27825.200000000001</v>
      </c>
      <c r="X148" s="33">
        <f t="shared" si="42"/>
        <v>8326.1190344969218</v>
      </c>
      <c r="Y148" s="33">
        <f t="shared" si="43"/>
        <v>599328.96096550312</v>
      </c>
      <c r="Z148" s="34">
        <f t="shared" si="44"/>
        <v>607655.07999999996</v>
      </c>
      <c r="AA148" s="18"/>
      <c r="AC148" s="40">
        <f t="shared" si="49"/>
        <v>19350199.559231333</v>
      </c>
    </row>
    <row r="149" spans="1:29" x14ac:dyDescent="0.25">
      <c r="A149" s="6"/>
      <c r="B149" s="2">
        <v>46446</v>
      </c>
      <c r="C149" s="3">
        <v>28</v>
      </c>
      <c r="D149" s="4">
        <v>5.0000000000000001E-3</v>
      </c>
      <c r="E149" s="15">
        <f t="shared" si="50"/>
        <v>8741032.5945466608</v>
      </c>
      <c r="F149" s="15">
        <f t="shared" si="40"/>
        <v>3399.2904534348131</v>
      </c>
      <c r="G149" s="15">
        <f t="shared" si="46"/>
        <v>279683.70954656519</v>
      </c>
      <c r="H149" s="16">
        <v>283083</v>
      </c>
      <c r="I149" s="25">
        <f t="shared" si="51"/>
        <v>3639315.8787571234</v>
      </c>
      <c r="J149" s="4">
        <v>5.0000000000000001E-3</v>
      </c>
      <c r="K149" s="15">
        <f t="shared" si="41"/>
        <v>1415.2895084055481</v>
      </c>
      <c r="L149" s="29">
        <f t="shared" si="47"/>
        <v>116775.91049159445</v>
      </c>
      <c r="M149" s="24">
        <v>118191.2</v>
      </c>
      <c r="N149" s="25">
        <f t="shared" si="52"/>
        <v>5513456.959926324</v>
      </c>
      <c r="O149" s="4">
        <v>5.0000000000000001E-3</v>
      </c>
      <c r="P149" s="15">
        <f t="shared" si="53"/>
        <v>2144.1221510824594</v>
      </c>
      <c r="Q149" s="29">
        <f t="shared" si="48"/>
        <v>176411.55784891752</v>
      </c>
      <c r="R149" s="24">
        <v>178555.68</v>
      </c>
      <c r="S149" s="25">
        <f t="shared" si="54"/>
        <v>857065.16503572336</v>
      </c>
      <c r="T149" s="4">
        <v>5.0000000000000001E-3</v>
      </c>
      <c r="U149" s="15">
        <f t="shared" si="45"/>
        <v>328.7373235753459</v>
      </c>
      <c r="V149" s="25">
        <f t="shared" si="55"/>
        <v>27496.462676424653</v>
      </c>
      <c r="W149" s="24">
        <v>27825.200000000001</v>
      </c>
      <c r="X149" s="33">
        <f t="shared" si="42"/>
        <v>7287.4394364981672</v>
      </c>
      <c r="Y149" s="33">
        <f t="shared" si="43"/>
        <v>600367.64056350186</v>
      </c>
      <c r="Z149" s="34">
        <f t="shared" si="44"/>
        <v>607655.07999999996</v>
      </c>
      <c r="AA149" s="18"/>
      <c r="AC149" s="40">
        <f t="shared" si="49"/>
        <v>18750870.598265834</v>
      </c>
    </row>
    <row r="150" spans="1:29" x14ac:dyDescent="0.25">
      <c r="A150" s="6"/>
      <c r="B150" s="2">
        <v>46477</v>
      </c>
      <c r="C150" s="3">
        <v>31</v>
      </c>
      <c r="D150" s="4">
        <v>5.0000000000000001E-3</v>
      </c>
      <c r="E150" s="15">
        <f t="shared" si="50"/>
        <v>8461348.8850000948</v>
      </c>
      <c r="F150" s="15">
        <f t="shared" si="40"/>
        <v>3643.080769930596</v>
      </c>
      <c r="G150" s="15">
        <f t="shared" si="46"/>
        <v>279439.91923006938</v>
      </c>
      <c r="H150" s="16">
        <v>283083</v>
      </c>
      <c r="I150" s="25">
        <f t="shared" si="51"/>
        <v>3522539.9682655288</v>
      </c>
      <c r="J150" s="4">
        <v>5.0000000000000001E-3</v>
      </c>
      <c r="K150" s="15">
        <f t="shared" si="41"/>
        <v>1516.6491530032135</v>
      </c>
      <c r="L150" s="29">
        <f t="shared" si="47"/>
        <v>116674.55084699679</v>
      </c>
      <c r="M150" s="24">
        <v>118191.2</v>
      </c>
      <c r="N150" s="25">
        <f t="shared" si="52"/>
        <v>5337045.4020774066</v>
      </c>
      <c r="O150" s="4">
        <v>5.0000000000000001E-3</v>
      </c>
      <c r="P150" s="15">
        <f t="shared" si="53"/>
        <v>2297.8945481166611</v>
      </c>
      <c r="Q150" s="29">
        <f t="shared" si="48"/>
        <v>176257.78545188333</v>
      </c>
      <c r="R150" s="24">
        <v>178555.68</v>
      </c>
      <c r="S150" s="25">
        <f t="shared" si="54"/>
        <v>829568.70235929871</v>
      </c>
      <c r="T150" s="4">
        <v>5.0000000000000001E-3</v>
      </c>
      <c r="U150" s="15">
        <f t="shared" si="45"/>
        <v>352.28259963203095</v>
      </c>
      <c r="V150" s="25">
        <f t="shared" si="55"/>
        <v>27472.917400367969</v>
      </c>
      <c r="W150" s="24">
        <v>27825.200000000001</v>
      </c>
      <c r="X150" s="33">
        <f t="shared" si="42"/>
        <v>7809.9070706825014</v>
      </c>
      <c r="Y150" s="33">
        <f t="shared" si="43"/>
        <v>599845.17292931746</v>
      </c>
      <c r="Z150" s="34">
        <f t="shared" si="44"/>
        <v>607655.08000000007</v>
      </c>
      <c r="AA150" s="18"/>
      <c r="AC150" s="40">
        <f t="shared" si="49"/>
        <v>18150502.957702331</v>
      </c>
    </row>
    <row r="151" spans="1:29" x14ac:dyDescent="0.25">
      <c r="A151" s="6"/>
      <c r="B151" s="2">
        <v>46507</v>
      </c>
      <c r="C151" s="3">
        <v>30</v>
      </c>
      <c r="D151" s="4">
        <v>5.0000000000000001E-3</v>
      </c>
      <c r="E151" s="15">
        <f t="shared" si="50"/>
        <v>8181908.9657700257</v>
      </c>
      <c r="F151" s="15">
        <f t="shared" si="40"/>
        <v>3409.1287357375104</v>
      </c>
      <c r="G151" s="15">
        <f t="shared" si="46"/>
        <v>279673.87126426247</v>
      </c>
      <c r="H151" s="16">
        <v>283083</v>
      </c>
      <c r="I151" s="25">
        <f t="shared" si="51"/>
        <v>3405865.4174185321</v>
      </c>
      <c r="J151" s="4">
        <v>5.0000000000000001E-3</v>
      </c>
      <c r="K151" s="15">
        <f t="shared" si="41"/>
        <v>1419.1105905910551</v>
      </c>
      <c r="L151" s="29">
        <f t="shared" si="47"/>
        <v>116772.08940940895</v>
      </c>
      <c r="M151" s="24">
        <v>118191.2</v>
      </c>
      <c r="N151" s="25">
        <f t="shared" si="52"/>
        <v>5160787.6166255232</v>
      </c>
      <c r="O151" s="4">
        <v>5.0000000000000001E-3</v>
      </c>
      <c r="P151" s="15">
        <f t="shared" si="53"/>
        <v>2150.3281735939681</v>
      </c>
      <c r="Q151" s="29">
        <f t="shared" si="48"/>
        <v>176405.35182640603</v>
      </c>
      <c r="R151" s="24">
        <v>178555.68</v>
      </c>
      <c r="S151" s="25">
        <f t="shared" si="54"/>
        <v>802095.78495893069</v>
      </c>
      <c r="T151" s="4">
        <v>5.0000000000000001E-3</v>
      </c>
      <c r="U151" s="15">
        <f t="shared" si="45"/>
        <v>329.6284047776428</v>
      </c>
      <c r="V151" s="25">
        <f t="shared" si="55"/>
        <v>27495.571595222358</v>
      </c>
      <c r="W151" s="24">
        <v>27825.200000000001</v>
      </c>
      <c r="X151" s="33">
        <f t="shared" si="42"/>
        <v>7308.1959047001765</v>
      </c>
      <c r="Y151" s="33">
        <f t="shared" si="43"/>
        <v>600346.88409529987</v>
      </c>
      <c r="Z151" s="34">
        <f t="shared" si="44"/>
        <v>607655.07999999984</v>
      </c>
      <c r="AA151" s="18"/>
      <c r="AC151" s="40">
        <f t="shared" si="49"/>
        <v>17550657.784773011</v>
      </c>
    </row>
    <row r="152" spans="1:29" x14ac:dyDescent="0.25">
      <c r="A152" s="6"/>
      <c r="B152" s="2">
        <v>46538</v>
      </c>
      <c r="C152" s="3">
        <v>31</v>
      </c>
      <c r="D152" s="4">
        <v>5.0000000000000001E-3</v>
      </c>
      <c r="E152" s="15">
        <f t="shared" si="50"/>
        <v>7902235.0945057636</v>
      </c>
      <c r="F152" s="15">
        <f t="shared" si="40"/>
        <v>3402.3512212455371</v>
      </c>
      <c r="G152" s="15">
        <f t="shared" si="46"/>
        <v>279680.64877875446</v>
      </c>
      <c r="H152" s="16">
        <v>283083</v>
      </c>
      <c r="I152" s="25">
        <f t="shared" si="51"/>
        <v>3289093.328009123</v>
      </c>
      <c r="J152" s="4">
        <v>5.0000000000000001E-3</v>
      </c>
      <c r="K152" s="15">
        <f t="shared" si="41"/>
        <v>1416.137405115039</v>
      </c>
      <c r="L152" s="29">
        <f t="shared" si="47"/>
        <v>116775.06259488496</v>
      </c>
      <c r="M152" s="24">
        <v>118191.2</v>
      </c>
      <c r="N152" s="25">
        <f t="shared" si="52"/>
        <v>4984382.2647991171</v>
      </c>
      <c r="O152" s="4">
        <v>5.0000000000000001E-3</v>
      </c>
      <c r="P152" s="15">
        <f t="shared" si="53"/>
        <v>2146.053475121842</v>
      </c>
      <c r="Q152" s="29">
        <f t="shared" si="48"/>
        <v>176409.62652487814</v>
      </c>
      <c r="R152" s="24">
        <v>178555.68</v>
      </c>
      <c r="S152" s="25">
        <f t="shared" si="54"/>
        <v>774600.21336370835</v>
      </c>
      <c r="T152" s="4">
        <v>5.0000000000000001E-3</v>
      </c>
      <c r="U152" s="15">
        <f t="shared" si="45"/>
        <v>328.93981663390355</v>
      </c>
      <c r="V152" s="25">
        <f t="shared" si="55"/>
        <v>27496.260183366096</v>
      </c>
      <c r="W152" s="24">
        <v>27825.200000000001</v>
      </c>
      <c r="X152" s="33">
        <f t="shared" si="42"/>
        <v>7293.4819181163211</v>
      </c>
      <c r="Y152" s="33">
        <f t="shared" si="43"/>
        <v>600361.59808188363</v>
      </c>
      <c r="Z152" s="34">
        <f t="shared" si="44"/>
        <v>607655.08000000007</v>
      </c>
      <c r="AA152" s="18"/>
      <c r="AC152" s="40">
        <f t="shared" si="49"/>
        <v>16950310.900677711</v>
      </c>
    </row>
    <row r="153" spans="1:29" x14ac:dyDescent="0.25">
      <c r="A153" s="6"/>
      <c r="B153" s="2">
        <v>46568</v>
      </c>
      <c r="C153" s="3">
        <v>30</v>
      </c>
      <c r="D153" s="4">
        <v>5.0000000000000001E-3</v>
      </c>
      <c r="E153" s="15">
        <f t="shared" si="50"/>
        <v>7622554.4457270093</v>
      </c>
      <c r="F153" s="15">
        <f t="shared" si="40"/>
        <v>3176.0643523862541</v>
      </c>
      <c r="G153" s="15">
        <f t="shared" si="46"/>
        <v>279906.93564761372</v>
      </c>
      <c r="H153" s="16">
        <v>283083</v>
      </c>
      <c r="I153" s="25">
        <f t="shared" si="51"/>
        <v>3172318.265414238</v>
      </c>
      <c r="J153" s="4">
        <v>5.0000000000000001E-3</v>
      </c>
      <c r="K153" s="15">
        <f t="shared" si="41"/>
        <v>1321.7992772559326</v>
      </c>
      <c r="L153" s="29">
        <f t="shared" si="47"/>
        <v>116869.40072274406</v>
      </c>
      <c r="M153" s="24">
        <v>118191.2</v>
      </c>
      <c r="N153" s="25">
        <f t="shared" si="52"/>
        <v>4807972.6382742394</v>
      </c>
      <c r="O153" s="4">
        <v>5.0000000000000001E-3</v>
      </c>
      <c r="P153" s="15">
        <f t="shared" si="53"/>
        <v>2003.3219326142664</v>
      </c>
      <c r="Q153" s="29">
        <f t="shared" si="48"/>
        <v>176552.35806738574</v>
      </c>
      <c r="R153" s="24">
        <v>178555.68</v>
      </c>
      <c r="S153" s="25">
        <f t="shared" si="54"/>
        <v>747103.95318034221</v>
      </c>
      <c r="T153" s="4">
        <v>5.0000000000000001E-3</v>
      </c>
      <c r="U153" s="15">
        <f t="shared" si="45"/>
        <v>307.02902185493514</v>
      </c>
      <c r="V153" s="25">
        <f t="shared" si="55"/>
        <v>27518.170978145066</v>
      </c>
      <c r="W153" s="24">
        <v>27825.200000000001</v>
      </c>
      <c r="X153" s="33">
        <f t="shared" si="42"/>
        <v>6808.2145841113879</v>
      </c>
      <c r="Y153" s="33">
        <f t="shared" si="43"/>
        <v>600846.86541588861</v>
      </c>
      <c r="Z153" s="34">
        <f t="shared" si="44"/>
        <v>607655.08000000007</v>
      </c>
      <c r="AA153" s="18"/>
      <c r="AC153" s="40">
        <f t="shared" si="49"/>
        <v>16349949.30259583</v>
      </c>
    </row>
    <row r="154" spans="1:29" x14ac:dyDescent="0.25">
      <c r="A154" s="6"/>
      <c r="B154" s="2">
        <v>46599</v>
      </c>
      <c r="C154" s="3">
        <v>31</v>
      </c>
      <c r="D154" s="4">
        <v>5.0000000000000001E-3</v>
      </c>
      <c r="E154" s="15">
        <f t="shared" si="50"/>
        <v>7342647.510079396</v>
      </c>
      <c r="F154" s="15">
        <f t="shared" si="40"/>
        <v>3161.4176779508512</v>
      </c>
      <c r="G154" s="15">
        <f t="shared" si="46"/>
        <v>279921.58232204913</v>
      </c>
      <c r="H154" s="16">
        <v>283083</v>
      </c>
      <c r="I154" s="25">
        <f t="shared" si="51"/>
        <v>3055448.864691494</v>
      </c>
      <c r="J154" s="4">
        <v>5.0000000000000001E-3</v>
      </c>
      <c r="K154" s="15">
        <f t="shared" si="41"/>
        <v>1315.5404834088379</v>
      </c>
      <c r="L154" s="29">
        <f t="shared" si="47"/>
        <v>116875.65951659116</v>
      </c>
      <c r="M154" s="24">
        <v>118191.2</v>
      </c>
      <c r="N154" s="25">
        <f t="shared" si="52"/>
        <v>4631420.2802068535</v>
      </c>
      <c r="O154" s="4">
        <v>5.0000000000000001E-3</v>
      </c>
      <c r="P154" s="15">
        <f t="shared" si="53"/>
        <v>1994.0837317557284</v>
      </c>
      <c r="Q154" s="29">
        <f t="shared" si="48"/>
        <v>176561.59626824426</v>
      </c>
      <c r="R154" s="24">
        <v>178555.68</v>
      </c>
      <c r="S154" s="25">
        <f t="shared" si="54"/>
        <v>719585.78220219712</v>
      </c>
      <c r="T154" s="4">
        <v>5.0000000000000001E-3</v>
      </c>
      <c r="U154" s="15">
        <f t="shared" si="45"/>
        <v>305.57752394887825</v>
      </c>
      <c r="V154" s="25">
        <f t="shared" si="55"/>
        <v>27519.622476051121</v>
      </c>
      <c r="W154" s="24">
        <v>27825.200000000001</v>
      </c>
      <c r="X154" s="33">
        <f t="shared" si="42"/>
        <v>6776.6194170642966</v>
      </c>
      <c r="Y154" s="33">
        <f t="shared" si="43"/>
        <v>600878.46058293572</v>
      </c>
      <c r="Z154" s="34">
        <f t="shared" si="44"/>
        <v>607655.07999999996</v>
      </c>
      <c r="AA154" s="18"/>
      <c r="AC154" s="40">
        <f t="shared" si="49"/>
        <v>15749102.437179942</v>
      </c>
    </row>
    <row r="155" spans="1:29" x14ac:dyDescent="0.25">
      <c r="A155" s="6"/>
      <c r="B155" s="2">
        <v>46630</v>
      </c>
      <c r="C155" s="3">
        <v>31</v>
      </c>
      <c r="D155" s="4">
        <v>5.0000000000000001E-3</v>
      </c>
      <c r="E155" s="15">
        <f t="shared" si="50"/>
        <v>7062725.927757347</v>
      </c>
      <c r="F155" s="15">
        <f t="shared" si="40"/>
        <v>3040.8958855621913</v>
      </c>
      <c r="G155" s="15">
        <f t="shared" si="46"/>
        <v>280042.10411443783</v>
      </c>
      <c r="H155" s="16">
        <v>283083</v>
      </c>
      <c r="I155" s="25">
        <f t="shared" si="51"/>
        <v>2938573.2051749029</v>
      </c>
      <c r="J155" s="4">
        <v>5.0000000000000001E-3</v>
      </c>
      <c r="K155" s="15">
        <f t="shared" si="41"/>
        <v>1265.2190188947498</v>
      </c>
      <c r="L155" s="29">
        <f t="shared" si="47"/>
        <v>116925.98098110524</v>
      </c>
      <c r="M155" s="24">
        <v>118191.2</v>
      </c>
      <c r="N155" s="25">
        <f t="shared" si="52"/>
        <v>4454858.6839386094</v>
      </c>
      <c r="O155" s="4">
        <v>5.0000000000000001E-3</v>
      </c>
      <c r="P155" s="15">
        <f t="shared" si="53"/>
        <v>1918.0641555846789</v>
      </c>
      <c r="Q155" s="29">
        <f t="shared" si="48"/>
        <v>176637.61584441533</v>
      </c>
      <c r="R155" s="24">
        <v>178555.68</v>
      </c>
      <c r="S155" s="25">
        <f t="shared" si="54"/>
        <v>692066.15972614603</v>
      </c>
      <c r="T155" s="4">
        <v>5.0000000000000001E-3</v>
      </c>
      <c r="U155" s="15">
        <f t="shared" si="45"/>
        <v>293.8911089248017</v>
      </c>
      <c r="V155" s="25">
        <f t="shared" si="55"/>
        <v>27531.308891075198</v>
      </c>
      <c r="W155" s="24">
        <v>27825.200000000001</v>
      </c>
      <c r="X155" s="33">
        <f t="shared" si="42"/>
        <v>6518.0701689664211</v>
      </c>
      <c r="Y155" s="33">
        <f t="shared" si="43"/>
        <v>601137.00983103365</v>
      </c>
      <c r="Z155" s="34">
        <f t="shared" si="44"/>
        <v>607655.07999999996</v>
      </c>
      <c r="AA155" s="18"/>
      <c r="AC155" s="40">
        <f t="shared" si="49"/>
        <v>15148223.976597006</v>
      </c>
    </row>
    <row r="156" spans="1:29" x14ac:dyDescent="0.25">
      <c r="A156" s="6"/>
      <c r="B156" s="2">
        <v>46660</v>
      </c>
      <c r="C156" s="3">
        <v>30</v>
      </c>
      <c r="D156" s="4">
        <v>5.0000000000000001E-3</v>
      </c>
      <c r="E156" s="15">
        <f t="shared" si="50"/>
        <v>6782683.8236429095</v>
      </c>
      <c r="F156" s="15">
        <f t="shared" si="40"/>
        <v>2826.1182598512123</v>
      </c>
      <c r="G156" s="15">
        <f t="shared" si="46"/>
        <v>280256.88174014876</v>
      </c>
      <c r="H156" s="16">
        <v>283083</v>
      </c>
      <c r="I156" s="25">
        <f t="shared" si="51"/>
        <v>2821647.2241937974</v>
      </c>
      <c r="J156" s="4">
        <v>5.0000000000000001E-3</v>
      </c>
      <c r="K156" s="15">
        <f t="shared" si="41"/>
        <v>1175.6863434140823</v>
      </c>
      <c r="L156" s="29">
        <f t="shared" si="47"/>
        <v>117015.51365658591</v>
      </c>
      <c r="M156" s="24">
        <v>118191.2</v>
      </c>
      <c r="N156" s="25">
        <f t="shared" si="52"/>
        <v>4278221.0680941939</v>
      </c>
      <c r="O156" s="4">
        <v>5.0000000000000001E-3</v>
      </c>
      <c r="P156" s="15">
        <f t="shared" si="53"/>
        <v>1782.5921117059142</v>
      </c>
      <c r="Q156" s="29">
        <f t="shared" si="48"/>
        <v>176773.08788829407</v>
      </c>
      <c r="R156" s="24">
        <v>178555.68</v>
      </c>
      <c r="S156" s="25">
        <f t="shared" si="54"/>
        <v>664534.85083507083</v>
      </c>
      <c r="T156" s="4">
        <v>5.0000000000000001E-3</v>
      </c>
      <c r="U156" s="15">
        <f t="shared" si="45"/>
        <v>273.09651404180994</v>
      </c>
      <c r="V156" s="25">
        <f t="shared" si="55"/>
        <v>27552.103485958192</v>
      </c>
      <c r="W156" s="24">
        <v>27825.200000000001</v>
      </c>
      <c r="X156" s="33">
        <f t="shared" si="42"/>
        <v>6057.4932290130191</v>
      </c>
      <c r="Y156" s="33">
        <f t="shared" si="43"/>
        <v>601597.58677098691</v>
      </c>
      <c r="Z156" s="34">
        <f t="shared" si="44"/>
        <v>607655.07999999984</v>
      </c>
      <c r="AA156" s="18"/>
      <c r="AC156" s="40">
        <f t="shared" si="49"/>
        <v>14547086.96676597</v>
      </c>
    </row>
    <row r="157" spans="1:29" x14ac:dyDescent="0.25">
      <c r="A157" s="6"/>
      <c r="B157" s="2">
        <v>46691</v>
      </c>
      <c r="C157" s="3">
        <v>31</v>
      </c>
      <c r="D157" s="4">
        <v>5.0000000000000001E-3</v>
      </c>
      <c r="E157" s="15">
        <f t="shared" si="50"/>
        <v>6502426.9419027604</v>
      </c>
      <c r="F157" s="15">
        <f t="shared" si="40"/>
        <v>2799.656044430355</v>
      </c>
      <c r="G157" s="15">
        <f t="shared" si="46"/>
        <v>280283.34395556967</v>
      </c>
      <c r="H157" s="16">
        <v>283083</v>
      </c>
      <c r="I157" s="25">
        <f t="shared" si="51"/>
        <v>2704631.7105372115</v>
      </c>
      <c r="J157" s="4">
        <v>5.0000000000000001E-3</v>
      </c>
      <c r="K157" s="15">
        <f t="shared" si="41"/>
        <v>1164.4942087035217</v>
      </c>
      <c r="L157" s="29">
        <f t="shared" si="47"/>
        <v>117026.70579129648</v>
      </c>
      <c r="M157" s="24">
        <v>118191.2</v>
      </c>
      <c r="N157" s="25">
        <f t="shared" si="52"/>
        <v>4101447.9802059</v>
      </c>
      <c r="O157" s="4">
        <v>5.0000000000000001E-3</v>
      </c>
      <c r="P157" s="15">
        <f t="shared" si="53"/>
        <v>1765.9012136997626</v>
      </c>
      <c r="Q157" s="29">
        <f t="shared" si="48"/>
        <v>176789.77878630022</v>
      </c>
      <c r="R157" s="24">
        <v>178555.68</v>
      </c>
      <c r="S157" s="25">
        <f t="shared" si="54"/>
        <v>636982.74734911264</v>
      </c>
      <c r="T157" s="4">
        <v>5.0000000000000001E-3</v>
      </c>
      <c r="U157" s="15">
        <f t="shared" si="45"/>
        <v>270.49952284688345</v>
      </c>
      <c r="V157" s="25">
        <f t="shared" si="55"/>
        <v>27554.700477153117</v>
      </c>
      <c r="W157" s="24">
        <v>27825.200000000001</v>
      </c>
      <c r="X157" s="33">
        <f t="shared" si="42"/>
        <v>6000.5509896805224</v>
      </c>
      <c r="Y157" s="33">
        <f t="shared" si="43"/>
        <v>601654.52901031938</v>
      </c>
      <c r="Z157" s="34">
        <f t="shared" si="44"/>
        <v>607655.07999999996</v>
      </c>
      <c r="AA157" s="18"/>
      <c r="AC157" s="40">
        <f t="shared" si="49"/>
        <v>13945489.379994985</v>
      </c>
    </row>
    <row r="158" spans="1:29" x14ac:dyDescent="0.25">
      <c r="A158" s="6"/>
      <c r="B158" s="2">
        <v>46721</v>
      </c>
      <c r="C158" s="3">
        <v>30</v>
      </c>
      <c r="D158" s="4">
        <v>5.0000000000000001E-3</v>
      </c>
      <c r="E158" s="15">
        <f t="shared" si="50"/>
        <v>6222143.5979471905</v>
      </c>
      <c r="F158" s="15">
        <f t="shared" si="40"/>
        <v>2592.5598324779962</v>
      </c>
      <c r="G158" s="15">
        <f t="shared" si="46"/>
        <v>280490.440167522</v>
      </c>
      <c r="H158" s="16">
        <v>283083</v>
      </c>
      <c r="I158" s="25">
        <f t="shared" si="51"/>
        <v>2587605.0047459151</v>
      </c>
      <c r="J158" s="4">
        <v>5.0000000000000001E-3</v>
      </c>
      <c r="K158" s="15">
        <f t="shared" si="41"/>
        <v>1078.1687519774646</v>
      </c>
      <c r="L158" s="29">
        <f t="shared" si="47"/>
        <v>117113.03124802253</v>
      </c>
      <c r="M158" s="24">
        <v>118191.2</v>
      </c>
      <c r="N158" s="25">
        <f t="shared" si="52"/>
        <v>3924658.2014195998</v>
      </c>
      <c r="O158" s="4">
        <v>5.0000000000000001E-3</v>
      </c>
      <c r="P158" s="15">
        <f t="shared" si="53"/>
        <v>1635.2742505915</v>
      </c>
      <c r="Q158" s="29">
        <f t="shared" si="48"/>
        <v>176920.4057494085</v>
      </c>
      <c r="R158" s="24">
        <v>178555.68</v>
      </c>
      <c r="S158" s="25">
        <f t="shared" si="54"/>
        <v>609428.04687195958</v>
      </c>
      <c r="T158" s="4">
        <v>5.0000000000000001E-3</v>
      </c>
      <c r="U158" s="15">
        <f t="shared" si="45"/>
        <v>250.44988227614778</v>
      </c>
      <c r="V158" s="25">
        <f t="shared" si="55"/>
        <v>27574.750117723852</v>
      </c>
      <c r="W158" s="24">
        <v>27825.200000000001</v>
      </c>
      <c r="X158" s="33">
        <f t="shared" si="42"/>
        <v>5556.452717323109</v>
      </c>
      <c r="Y158" s="33">
        <f t="shared" si="43"/>
        <v>602098.62728267687</v>
      </c>
      <c r="Z158" s="34">
        <f t="shared" si="44"/>
        <v>607655.07999999996</v>
      </c>
      <c r="AA158" s="18"/>
      <c r="AC158" s="40">
        <f t="shared" si="49"/>
        <v>13343834.850984665</v>
      </c>
    </row>
    <row r="159" spans="1:29" x14ac:dyDescent="0.25">
      <c r="A159" s="6"/>
      <c r="B159" s="2">
        <v>46752</v>
      </c>
      <c r="C159" s="3">
        <v>31</v>
      </c>
      <c r="D159" s="4">
        <v>5.0000000000000001E-3</v>
      </c>
      <c r="E159" s="15">
        <f t="shared" si="50"/>
        <v>5941653.1577796685</v>
      </c>
      <c r="F159" s="15">
        <f t="shared" si="40"/>
        <v>2558.211776266246</v>
      </c>
      <c r="G159" s="15">
        <f t="shared" si="46"/>
        <v>280524.78822373378</v>
      </c>
      <c r="H159" s="16">
        <v>283083</v>
      </c>
      <c r="I159" s="25">
        <f t="shared" si="51"/>
        <v>2470491.9734978927</v>
      </c>
      <c r="J159" s="4">
        <v>5.0000000000000001E-3</v>
      </c>
      <c r="K159" s="15">
        <f t="shared" si="41"/>
        <v>1063.684044144926</v>
      </c>
      <c r="L159" s="29">
        <f t="shared" si="47"/>
        <v>117127.51595585507</v>
      </c>
      <c r="M159" s="24">
        <v>118191.2</v>
      </c>
      <c r="N159" s="25">
        <f t="shared" si="52"/>
        <v>3747737.7956701913</v>
      </c>
      <c r="O159" s="4">
        <v>5.0000000000000001E-3</v>
      </c>
      <c r="P159" s="15">
        <f t="shared" si="53"/>
        <v>1613.6093286913324</v>
      </c>
      <c r="Q159" s="29">
        <f t="shared" si="48"/>
        <v>176942.07067130867</v>
      </c>
      <c r="R159" s="24">
        <v>178555.68</v>
      </c>
      <c r="S159" s="25">
        <f t="shared" si="54"/>
        <v>581853.29675423575</v>
      </c>
      <c r="T159" s="4">
        <v>5.0000000000000001E-3</v>
      </c>
      <c r="U159" s="15">
        <f t="shared" si="45"/>
        <v>247.08838629289463</v>
      </c>
      <c r="V159" s="25">
        <f t="shared" si="55"/>
        <v>27578.111613707108</v>
      </c>
      <c r="W159" s="24">
        <v>27825.200000000001</v>
      </c>
      <c r="X159" s="33">
        <f t="shared" si="42"/>
        <v>5482.5935353953992</v>
      </c>
      <c r="Y159" s="33">
        <f t="shared" si="43"/>
        <v>602172.48646460474</v>
      </c>
      <c r="Z159" s="34">
        <f t="shared" si="44"/>
        <v>607655.08000000007</v>
      </c>
      <c r="AA159" s="18"/>
      <c r="AC159" s="40">
        <f t="shared" si="49"/>
        <v>12741736.223701987</v>
      </c>
    </row>
    <row r="160" spans="1:29" x14ac:dyDescent="0.25">
      <c r="A160" s="6"/>
      <c r="B160" s="2">
        <v>46783</v>
      </c>
      <c r="C160" s="3">
        <v>31</v>
      </c>
      <c r="D160" s="4">
        <v>5.0000000000000001E-3</v>
      </c>
      <c r="E160" s="15">
        <f t="shared" si="50"/>
        <v>5661128.3695559343</v>
      </c>
      <c r="F160" s="15">
        <f t="shared" si="40"/>
        <v>2437.4302702254718</v>
      </c>
      <c r="G160" s="15">
        <f t="shared" si="46"/>
        <v>280645.56972977455</v>
      </c>
      <c r="H160" s="16">
        <v>283083</v>
      </c>
      <c r="I160" s="25">
        <f t="shared" si="51"/>
        <v>2353364.4575420376</v>
      </c>
      <c r="J160" s="4">
        <v>5.0000000000000001E-3</v>
      </c>
      <c r="K160" s="15">
        <f t="shared" si="41"/>
        <v>1013.2541414417107</v>
      </c>
      <c r="L160" s="29">
        <f t="shared" si="47"/>
        <v>117177.94585855829</v>
      </c>
      <c r="M160" s="24">
        <v>118191.2</v>
      </c>
      <c r="N160" s="25">
        <f t="shared" si="52"/>
        <v>3570795.7249988825</v>
      </c>
      <c r="O160" s="4">
        <v>5.0000000000000001E-3</v>
      </c>
      <c r="P160" s="15">
        <f t="shared" si="53"/>
        <v>1537.4259371522967</v>
      </c>
      <c r="Q160" s="29">
        <f t="shared" si="48"/>
        <v>177018.2540628477</v>
      </c>
      <c r="R160" s="24">
        <v>178555.68</v>
      </c>
      <c r="S160" s="25">
        <f t="shared" si="54"/>
        <v>554275.1851405286</v>
      </c>
      <c r="T160" s="4">
        <v>5.0000000000000001E-3</v>
      </c>
      <c r="U160" s="15">
        <f t="shared" si="45"/>
        <v>235.37713341584094</v>
      </c>
      <c r="V160" s="25">
        <f t="shared" si="55"/>
        <v>27589.82286658416</v>
      </c>
      <c r="W160" s="24">
        <v>27825.200000000001</v>
      </c>
      <c r="X160" s="33">
        <f t="shared" si="42"/>
        <v>5223.4874822353195</v>
      </c>
      <c r="Y160" s="33">
        <f t="shared" si="43"/>
        <v>602431.59251776477</v>
      </c>
      <c r="Z160" s="34">
        <f t="shared" si="44"/>
        <v>607655.08000000007</v>
      </c>
      <c r="AA160" s="18"/>
      <c r="AC160" s="40">
        <f t="shared" si="49"/>
        <v>12139563.737237383</v>
      </c>
    </row>
    <row r="161" spans="1:29" x14ac:dyDescent="0.25">
      <c r="A161" s="6"/>
      <c r="B161" s="2">
        <v>46812</v>
      </c>
      <c r="C161" s="3">
        <v>29</v>
      </c>
      <c r="D161" s="4">
        <v>5.0000000000000001E-3</v>
      </c>
      <c r="E161" s="15">
        <f t="shared" si="50"/>
        <v>5380482.7998261601</v>
      </c>
      <c r="F161" s="15">
        <f t="shared" si="40"/>
        <v>2167.1389054855363</v>
      </c>
      <c r="G161" s="15">
        <f t="shared" si="46"/>
        <v>280915.86109451449</v>
      </c>
      <c r="H161" s="16">
        <v>283083</v>
      </c>
      <c r="I161" s="25">
        <f t="shared" si="51"/>
        <v>2236186.5116834794</v>
      </c>
      <c r="J161" s="4">
        <v>5.0000000000000001E-3</v>
      </c>
      <c r="K161" s="15">
        <f t="shared" si="41"/>
        <v>900.68623387251262</v>
      </c>
      <c r="L161" s="29">
        <f t="shared" si="47"/>
        <v>117290.51376612748</v>
      </c>
      <c r="M161" s="24">
        <v>118191.2</v>
      </c>
      <c r="N161" s="25">
        <f t="shared" si="52"/>
        <v>3393777.4709360348</v>
      </c>
      <c r="O161" s="4">
        <v>5.0000000000000001E-3</v>
      </c>
      <c r="P161" s="15">
        <f t="shared" si="53"/>
        <v>1366.9381480159029</v>
      </c>
      <c r="Q161" s="29">
        <f t="shared" si="48"/>
        <v>177188.74185198409</v>
      </c>
      <c r="R161" s="24">
        <v>178555.68</v>
      </c>
      <c r="S161" s="25">
        <f t="shared" si="54"/>
        <v>526685.36227394443</v>
      </c>
      <c r="T161" s="4">
        <v>5.0000000000000001E-3</v>
      </c>
      <c r="U161" s="15">
        <f t="shared" si="45"/>
        <v>209.23117131430669</v>
      </c>
      <c r="V161" s="25">
        <f t="shared" si="55"/>
        <v>27615.968828685694</v>
      </c>
      <c r="W161" s="24">
        <v>27825.200000000001</v>
      </c>
      <c r="X161" s="33">
        <f t="shared" si="42"/>
        <v>4643.9944586882584</v>
      </c>
      <c r="Y161" s="33">
        <f t="shared" si="43"/>
        <v>603011.08554131177</v>
      </c>
      <c r="Z161" s="34">
        <f t="shared" si="44"/>
        <v>607655.07999999984</v>
      </c>
      <c r="AA161" s="18"/>
      <c r="AC161" s="40">
        <f t="shared" si="49"/>
        <v>11537132.144719617</v>
      </c>
    </row>
    <row r="162" spans="1:29" x14ac:dyDescent="0.25">
      <c r="A162" s="6"/>
      <c r="B162" s="2">
        <v>46843</v>
      </c>
      <c r="C162" s="3">
        <v>31</v>
      </c>
      <c r="D162" s="4">
        <v>5.0000000000000001E-3</v>
      </c>
      <c r="E162" s="15">
        <f t="shared" si="50"/>
        <v>5099566.9387316452</v>
      </c>
      <c r="F162" s="15">
        <f t="shared" si="40"/>
        <v>2195.6468763983471</v>
      </c>
      <c r="G162" s="15">
        <f t="shared" si="46"/>
        <v>280887.35312360164</v>
      </c>
      <c r="H162" s="16">
        <v>283083</v>
      </c>
      <c r="I162" s="25">
        <f t="shared" si="51"/>
        <v>2118895.9979173518</v>
      </c>
      <c r="J162" s="4">
        <v>5.0000000000000001E-3</v>
      </c>
      <c r="K162" s="15">
        <f t="shared" si="41"/>
        <v>912.30244354774868</v>
      </c>
      <c r="L162" s="29">
        <f t="shared" si="47"/>
        <v>117278.89755645226</v>
      </c>
      <c r="M162" s="24">
        <v>118191.2</v>
      </c>
      <c r="N162" s="25">
        <f t="shared" si="52"/>
        <v>3216588.7290840507</v>
      </c>
      <c r="O162" s="4">
        <v>5.0000000000000001E-3</v>
      </c>
      <c r="P162" s="15">
        <f t="shared" si="53"/>
        <v>1384.920147244522</v>
      </c>
      <c r="Q162" s="29">
        <f t="shared" si="48"/>
        <v>177170.75985275547</v>
      </c>
      <c r="R162" s="24">
        <v>178555.68</v>
      </c>
      <c r="S162" s="25">
        <f t="shared" si="54"/>
        <v>499069.39344525873</v>
      </c>
      <c r="T162" s="4">
        <v>5.0000000000000001E-3</v>
      </c>
      <c r="U162" s="15">
        <f t="shared" si="45"/>
        <v>211.93357803839757</v>
      </c>
      <c r="V162" s="25">
        <f t="shared" si="55"/>
        <v>27613.266421961602</v>
      </c>
      <c r="W162" s="24">
        <v>27825.200000000001</v>
      </c>
      <c r="X162" s="33">
        <f t="shared" si="42"/>
        <v>4704.803045229015</v>
      </c>
      <c r="Y162" s="33">
        <f t="shared" si="43"/>
        <v>602950.27695477102</v>
      </c>
      <c r="Z162" s="34">
        <f t="shared" si="44"/>
        <v>607655.07999999996</v>
      </c>
      <c r="AA162" s="18"/>
      <c r="AC162" s="40">
        <f t="shared" si="49"/>
        <v>10934121.059178306</v>
      </c>
    </row>
    <row r="163" spans="1:29" x14ac:dyDescent="0.25">
      <c r="A163" s="6"/>
      <c r="B163" s="2">
        <v>46873</v>
      </c>
      <c r="C163" s="3">
        <v>30</v>
      </c>
      <c r="D163" s="4">
        <v>5.0000000000000001E-3</v>
      </c>
      <c r="E163" s="15">
        <f t="shared" si="50"/>
        <v>4818679.5856080437</v>
      </c>
      <c r="F163" s="15">
        <f t="shared" si="40"/>
        <v>2007.7831606700181</v>
      </c>
      <c r="G163" s="15">
        <f t="shared" si="46"/>
        <v>281075.21683932998</v>
      </c>
      <c r="H163" s="16">
        <v>283083</v>
      </c>
      <c r="I163" s="25">
        <f t="shared" si="51"/>
        <v>2001617.1003608995</v>
      </c>
      <c r="J163" s="4">
        <v>5.0000000000000001E-3</v>
      </c>
      <c r="K163" s="15">
        <f t="shared" si="41"/>
        <v>834.0071251503748</v>
      </c>
      <c r="L163" s="29">
        <f t="shared" si="47"/>
        <v>117357.19287484963</v>
      </c>
      <c r="M163" s="24">
        <v>118191.2</v>
      </c>
      <c r="N163" s="25">
        <f t="shared" si="52"/>
        <v>3039417.9692312954</v>
      </c>
      <c r="O163" s="4">
        <v>5.0000000000000001E-3</v>
      </c>
      <c r="P163" s="15">
        <f t="shared" si="53"/>
        <v>1266.4241538463732</v>
      </c>
      <c r="Q163" s="29">
        <f t="shared" si="48"/>
        <v>177289.25584615362</v>
      </c>
      <c r="R163" s="24">
        <v>178555.68</v>
      </c>
      <c r="S163" s="25">
        <f t="shared" si="54"/>
        <v>471456.12702329713</v>
      </c>
      <c r="T163" s="4">
        <v>5.0000000000000001E-3</v>
      </c>
      <c r="U163" s="15">
        <f t="shared" si="45"/>
        <v>193.74909329724542</v>
      </c>
      <c r="V163" s="25">
        <f t="shared" si="55"/>
        <v>27631.450906702754</v>
      </c>
      <c r="W163" s="24">
        <v>27825.200000000001</v>
      </c>
      <c r="X163" s="33">
        <f t="shared" si="42"/>
        <v>4301.9635329640114</v>
      </c>
      <c r="Y163" s="33">
        <f t="shared" si="43"/>
        <v>603353.11646703596</v>
      </c>
      <c r="Z163" s="34">
        <f t="shared" si="44"/>
        <v>607655.08000000007</v>
      </c>
      <c r="AA163" s="18"/>
      <c r="AC163" s="40">
        <f t="shared" si="49"/>
        <v>10331170.782223536</v>
      </c>
    </row>
    <row r="164" spans="1:29" x14ac:dyDescent="0.25">
      <c r="A164" s="6"/>
      <c r="B164" s="2">
        <v>46904</v>
      </c>
      <c r="C164" s="3">
        <v>31</v>
      </c>
      <c r="D164" s="4">
        <v>5.0000000000000001E-3</v>
      </c>
      <c r="E164" s="15">
        <f t="shared" si="50"/>
        <v>4537604.3687687134</v>
      </c>
      <c r="F164" s="15">
        <f t="shared" si="40"/>
        <v>1953.6907698865293</v>
      </c>
      <c r="G164" s="15">
        <f t="shared" si="46"/>
        <v>281129.30923011346</v>
      </c>
      <c r="H164" s="16">
        <v>283083</v>
      </c>
      <c r="I164" s="25">
        <f t="shared" si="51"/>
        <v>1884259.9074860499</v>
      </c>
      <c r="J164" s="4">
        <v>5.0000000000000001E-3</v>
      </c>
      <c r="K164" s="15">
        <f t="shared" si="41"/>
        <v>811.27857127871584</v>
      </c>
      <c r="L164" s="29">
        <f t="shared" si="47"/>
        <v>117379.92142872128</v>
      </c>
      <c r="M164" s="24">
        <v>118191.2</v>
      </c>
      <c r="N164" s="25">
        <f t="shared" si="52"/>
        <v>2862128.7133851419</v>
      </c>
      <c r="O164" s="4">
        <v>5.0000000000000001E-3</v>
      </c>
      <c r="P164" s="15">
        <f t="shared" si="53"/>
        <v>1232.3054182630474</v>
      </c>
      <c r="Q164" s="29">
        <f t="shared" si="48"/>
        <v>177323.37458173695</v>
      </c>
      <c r="R164" s="24">
        <v>178555.68</v>
      </c>
      <c r="S164" s="25">
        <f t="shared" si="54"/>
        <v>443824.67611659435</v>
      </c>
      <c r="T164" s="4">
        <v>5.0000000000000001E-3</v>
      </c>
      <c r="U164" s="15">
        <f t="shared" si="45"/>
        <v>188.47349259745789</v>
      </c>
      <c r="V164" s="25">
        <f t="shared" si="55"/>
        <v>27636.726507402542</v>
      </c>
      <c r="W164" s="24">
        <v>27825.200000000001</v>
      </c>
      <c r="X164" s="33">
        <f t="shared" si="42"/>
        <v>4185.7482520257508</v>
      </c>
      <c r="Y164" s="33">
        <f t="shared" si="43"/>
        <v>603469.33174797415</v>
      </c>
      <c r="Z164" s="34">
        <f t="shared" si="44"/>
        <v>607655.07999999996</v>
      </c>
      <c r="AA164" s="18"/>
      <c r="AC164" s="40">
        <f t="shared" si="49"/>
        <v>9727817.6657565013</v>
      </c>
    </row>
    <row r="165" spans="1:29" x14ac:dyDescent="0.25">
      <c r="A165" s="6"/>
      <c r="B165" s="2">
        <v>46934</v>
      </c>
      <c r="C165" s="3">
        <v>30</v>
      </c>
      <c r="D165" s="4">
        <v>5.0000000000000001E-3</v>
      </c>
      <c r="E165" s="15">
        <f t="shared" si="50"/>
        <v>4256475.0595386</v>
      </c>
      <c r="F165" s="15">
        <f t="shared" si="40"/>
        <v>1773.5312748077499</v>
      </c>
      <c r="G165" s="15">
        <f t="shared" si="46"/>
        <v>281309.46872519224</v>
      </c>
      <c r="H165" s="16">
        <v>283083</v>
      </c>
      <c r="I165" s="25">
        <f t="shared" si="51"/>
        <v>1766879.9860573285</v>
      </c>
      <c r="J165" s="4">
        <v>5.0000000000000001E-3</v>
      </c>
      <c r="K165" s="15">
        <f t="shared" si="41"/>
        <v>736.19999419055353</v>
      </c>
      <c r="L165" s="29">
        <f t="shared" si="47"/>
        <v>117455.00000580944</v>
      </c>
      <c r="M165" s="24">
        <v>118191.2</v>
      </c>
      <c r="N165" s="25">
        <f t="shared" si="52"/>
        <v>2684805.3388034049</v>
      </c>
      <c r="O165" s="4">
        <v>5.0000000000000001E-3</v>
      </c>
      <c r="P165" s="15">
        <f t="shared" si="53"/>
        <v>1118.6688911680856</v>
      </c>
      <c r="Q165" s="29">
        <f t="shared" si="48"/>
        <v>177437.01110883191</v>
      </c>
      <c r="R165" s="24">
        <v>178555.68</v>
      </c>
      <c r="S165" s="25">
        <f t="shared" si="54"/>
        <v>416187.9496091918</v>
      </c>
      <c r="T165" s="4">
        <v>5.0000000000000001E-3</v>
      </c>
      <c r="U165" s="15">
        <f t="shared" si="45"/>
        <v>171.03614367501032</v>
      </c>
      <c r="V165" s="25">
        <f t="shared" si="55"/>
        <v>27654.163856324991</v>
      </c>
      <c r="W165" s="24">
        <v>27825.200000000001</v>
      </c>
      <c r="X165" s="33">
        <f t="shared" si="42"/>
        <v>3799.4363038413999</v>
      </c>
      <c r="Y165" s="33">
        <f t="shared" si="43"/>
        <v>603855.64369615866</v>
      </c>
      <c r="Z165" s="34">
        <f t="shared" si="44"/>
        <v>607655.07999999984</v>
      </c>
      <c r="AA165" s="18"/>
      <c r="AC165" s="40">
        <f t="shared" si="49"/>
        <v>9124348.3340085261</v>
      </c>
    </row>
    <row r="166" spans="1:29" x14ac:dyDescent="0.25">
      <c r="A166" s="6"/>
      <c r="B166" s="2">
        <v>46965</v>
      </c>
      <c r="C166" s="3">
        <v>31</v>
      </c>
      <c r="D166" s="4">
        <v>5.0000000000000001E-3</v>
      </c>
      <c r="E166" s="15">
        <f t="shared" si="50"/>
        <v>3975165.5908134077</v>
      </c>
      <c r="F166" s="15">
        <f t="shared" si="40"/>
        <v>1711.529629377995</v>
      </c>
      <c r="G166" s="15">
        <f t="shared" si="46"/>
        <v>281371.470370622</v>
      </c>
      <c r="H166" s="16">
        <v>283083</v>
      </c>
      <c r="I166" s="25">
        <f t="shared" si="51"/>
        <v>1649424.9860515192</v>
      </c>
      <c r="J166" s="4">
        <v>5.0000000000000001E-3</v>
      </c>
      <c r="K166" s="15">
        <f t="shared" si="41"/>
        <v>710.16909121662627</v>
      </c>
      <c r="L166" s="29">
        <f t="shared" si="47"/>
        <v>117481.03090878337</v>
      </c>
      <c r="M166" s="24">
        <v>118191.2</v>
      </c>
      <c r="N166" s="25">
        <f t="shared" si="52"/>
        <v>2507368.327694573</v>
      </c>
      <c r="O166" s="4">
        <v>5.0000000000000001E-3</v>
      </c>
      <c r="P166" s="15">
        <f t="shared" si="53"/>
        <v>1079.561363312941</v>
      </c>
      <c r="Q166" s="29">
        <f t="shared" si="48"/>
        <v>177476.11863668705</v>
      </c>
      <c r="R166" s="24">
        <v>178555.68</v>
      </c>
      <c r="S166" s="25">
        <f t="shared" si="54"/>
        <v>388533.78575286682</v>
      </c>
      <c r="T166" s="4">
        <v>5.0000000000000001E-3</v>
      </c>
      <c r="U166" s="15">
        <f t="shared" si="45"/>
        <v>164.99379942929963</v>
      </c>
      <c r="V166" s="25">
        <f t="shared" si="55"/>
        <v>27660.206200570701</v>
      </c>
      <c r="W166" s="24">
        <v>27825.200000000001</v>
      </c>
      <c r="X166" s="33">
        <f t="shared" si="42"/>
        <v>3666.2538833368617</v>
      </c>
      <c r="Y166" s="33">
        <f t="shared" si="43"/>
        <v>603988.82611666305</v>
      </c>
      <c r="Z166" s="34">
        <f t="shared" si="44"/>
        <v>607655.07999999996</v>
      </c>
      <c r="AA166" s="18"/>
      <c r="AC166" s="40">
        <f t="shared" si="49"/>
        <v>8520492.6903123669</v>
      </c>
    </row>
    <row r="167" spans="1:29" x14ac:dyDescent="0.25">
      <c r="A167" s="6"/>
      <c r="B167" s="2">
        <v>46996</v>
      </c>
      <c r="C167" s="3">
        <v>31</v>
      </c>
      <c r="D167" s="4">
        <v>5.0000000000000001E-3</v>
      </c>
      <c r="E167" s="15">
        <f t="shared" si="50"/>
        <v>3693794.1204427858</v>
      </c>
      <c r="F167" s="15">
        <f t="shared" si="40"/>
        <v>1590.3835796350882</v>
      </c>
      <c r="G167" s="15">
        <f t="shared" si="46"/>
        <v>281492.61642036494</v>
      </c>
      <c r="H167" s="16">
        <v>283083</v>
      </c>
      <c r="I167" s="25">
        <f t="shared" si="51"/>
        <v>1531943.9551427357</v>
      </c>
      <c r="J167" s="4">
        <v>5.0000000000000001E-3</v>
      </c>
      <c r="K167" s="15">
        <f t="shared" si="41"/>
        <v>659.58698068645572</v>
      </c>
      <c r="L167" s="29">
        <f t="shared" si="47"/>
        <v>117531.61301931355</v>
      </c>
      <c r="M167" s="24">
        <v>118191.2</v>
      </c>
      <c r="N167" s="25">
        <f t="shared" si="52"/>
        <v>2329892.2090578862</v>
      </c>
      <c r="O167" s="4">
        <v>5.0000000000000001E-3</v>
      </c>
      <c r="P167" s="15">
        <f t="shared" si="53"/>
        <v>1003.1480344554788</v>
      </c>
      <c r="Q167" s="29">
        <f t="shared" si="48"/>
        <v>177552.53196554451</v>
      </c>
      <c r="R167" s="24">
        <v>178555.68</v>
      </c>
      <c r="S167" s="25">
        <f t="shared" si="54"/>
        <v>360873.57955229614</v>
      </c>
      <c r="T167" s="4">
        <v>5.0000000000000001E-3</v>
      </c>
      <c r="U167" s="15">
        <f t="shared" si="45"/>
        <v>153.24768446741342</v>
      </c>
      <c r="V167" s="25">
        <f t="shared" si="55"/>
        <v>27671.952315532588</v>
      </c>
      <c r="W167" s="24">
        <v>27825.200000000001</v>
      </c>
      <c r="X167" s="33">
        <f t="shared" si="42"/>
        <v>3406.3662792444361</v>
      </c>
      <c r="Y167" s="33">
        <f t="shared" si="43"/>
        <v>604248.71372075565</v>
      </c>
      <c r="Z167" s="34">
        <f t="shared" si="44"/>
        <v>607655.08000000007</v>
      </c>
      <c r="AA167" s="18"/>
      <c r="AC167" s="40">
        <f t="shared" si="49"/>
        <v>7916503.8641957045</v>
      </c>
    </row>
    <row r="168" spans="1:29" x14ac:dyDescent="0.25">
      <c r="A168" s="6"/>
      <c r="B168" s="2">
        <v>47026</v>
      </c>
      <c r="C168" s="3">
        <v>30</v>
      </c>
      <c r="D168" s="4">
        <v>5.0000000000000001E-3</v>
      </c>
      <c r="E168" s="15">
        <f t="shared" si="50"/>
        <v>3412301.5040224208</v>
      </c>
      <c r="F168" s="15">
        <f t="shared" si="40"/>
        <v>1421.7922933426753</v>
      </c>
      <c r="G168" s="15">
        <f t="shared" si="46"/>
        <v>281661.2077066573</v>
      </c>
      <c r="H168" s="16">
        <v>283083</v>
      </c>
      <c r="I168" s="25">
        <f t="shared" si="51"/>
        <v>1414412.3421234223</v>
      </c>
      <c r="J168" s="4">
        <v>5.0000000000000001E-3</v>
      </c>
      <c r="K168" s="15">
        <f t="shared" si="41"/>
        <v>589.3384758847593</v>
      </c>
      <c r="L168" s="29">
        <f t="shared" si="47"/>
        <v>117601.86152411524</v>
      </c>
      <c r="M168" s="24">
        <v>118191.2</v>
      </c>
      <c r="N168" s="25">
        <f t="shared" si="52"/>
        <v>2152339.6770923417</v>
      </c>
      <c r="O168" s="4">
        <v>5.0000000000000001E-3</v>
      </c>
      <c r="P168" s="15">
        <f t="shared" si="53"/>
        <v>896.80819878847569</v>
      </c>
      <c r="Q168" s="29">
        <f t="shared" si="48"/>
        <v>177658.87180121153</v>
      </c>
      <c r="R168" s="24">
        <v>178555.68</v>
      </c>
      <c r="S168" s="25">
        <f t="shared" si="54"/>
        <v>333201.62723676354</v>
      </c>
      <c r="T168" s="4">
        <v>5.0000000000000001E-3</v>
      </c>
      <c r="U168" s="15">
        <f t="shared" si="45"/>
        <v>136.93217557675214</v>
      </c>
      <c r="V168" s="25">
        <f t="shared" si="55"/>
        <v>27688.267824423248</v>
      </c>
      <c r="W168" s="24">
        <v>27825.200000000001</v>
      </c>
      <c r="X168" s="33">
        <f t="shared" si="42"/>
        <v>3044.8711435926625</v>
      </c>
      <c r="Y168" s="33">
        <f t="shared" si="43"/>
        <v>604610.20885640732</v>
      </c>
      <c r="Z168" s="34">
        <f t="shared" si="44"/>
        <v>607655.08000000007</v>
      </c>
      <c r="AA168" s="18"/>
      <c r="AC168" s="40">
        <f t="shared" si="49"/>
        <v>7312255.1504749488</v>
      </c>
    </row>
    <row r="169" spans="1:29" x14ac:dyDescent="0.25">
      <c r="A169" s="6"/>
      <c r="B169" s="2">
        <v>47057</v>
      </c>
      <c r="C169" s="3">
        <v>31</v>
      </c>
      <c r="D169" s="4">
        <v>5.0000000000000001E-3</v>
      </c>
      <c r="E169" s="15">
        <f t="shared" si="50"/>
        <v>3130640.2963157636</v>
      </c>
      <c r="F169" s="15">
        <f t="shared" si="40"/>
        <v>1347.9145720248425</v>
      </c>
      <c r="G169" s="15">
        <f t="shared" si="46"/>
        <v>281735.08542797517</v>
      </c>
      <c r="H169" s="16">
        <v>283083</v>
      </c>
      <c r="I169" s="25">
        <f t="shared" si="51"/>
        <v>1296810.480599307</v>
      </c>
      <c r="J169" s="4">
        <v>5.0000000000000001E-3</v>
      </c>
      <c r="K169" s="15">
        <f t="shared" si="41"/>
        <v>558.34895692470161</v>
      </c>
      <c r="L169" s="29">
        <f t="shared" si="47"/>
        <v>117632.85104307529</v>
      </c>
      <c r="M169" s="24">
        <v>118191.2</v>
      </c>
      <c r="N169" s="25">
        <f t="shared" si="52"/>
        <v>1974680.8052911302</v>
      </c>
      <c r="O169" s="4">
        <v>5.0000000000000001E-3</v>
      </c>
      <c r="P169" s="15">
        <f t="shared" si="53"/>
        <v>850.20979116701449</v>
      </c>
      <c r="Q169" s="29">
        <f t="shared" si="48"/>
        <v>177705.47020883296</v>
      </c>
      <c r="R169" s="24">
        <v>178555.68</v>
      </c>
      <c r="S169" s="25">
        <f t="shared" si="54"/>
        <v>305513.35941234027</v>
      </c>
      <c r="T169" s="4">
        <v>5.0000000000000001E-3</v>
      </c>
      <c r="U169" s="15">
        <f t="shared" si="45"/>
        <v>129.73854988743219</v>
      </c>
      <c r="V169" s="25">
        <f t="shared" si="55"/>
        <v>27695.461450112569</v>
      </c>
      <c r="W169" s="24">
        <v>27825.200000000001</v>
      </c>
      <c r="X169" s="33">
        <f t="shared" si="42"/>
        <v>2886.211870003991</v>
      </c>
      <c r="Y169" s="33">
        <f t="shared" si="43"/>
        <v>604768.868129996</v>
      </c>
      <c r="Z169" s="34">
        <f t="shared" si="44"/>
        <v>607655.07999999984</v>
      </c>
      <c r="AA169" s="18"/>
      <c r="AC169" s="40">
        <f t="shared" si="49"/>
        <v>6707644.9416185413</v>
      </c>
    </row>
    <row r="170" spans="1:29" x14ac:dyDescent="0.25">
      <c r="A170" s="6"/>
      <c r="B170" s="2">
        <v>47087</v>
      </c>
      <c r="C170" s="3">
        <v>30</v>
      </c>
      <c r="D170" s="4">
        <v>5.0000000000000001E-3</v>
      </c>
      <c r="E170" s="15">
        <f t="shared" si="50"/>
        <v>2848905.2108877883</v>
      </c>
      <c r="F170" s="15">
        <f t="shared" si="40"/>
        <v>1187.0438378699118</v>
      </c>
      <c r="G170" s="15">
        <f t="shared" si="46"/>
        <v>281895.95616213011</v>
      </c>
      <c r="H170" s="16">
        <v>283083</v>
      </c>
      <c r="I170" s="25">
        <f t="shared" si="51"/>
        <v>1179177.6295562317</v>
      </c>
      <c r="J170" s="4">
        <v>5.0000000000000001E-3</v>
      </c>
      <c r="K170" s="15">
        <f t="shared" si="41"/>
        <v>491.32401231509658</v>
      </c>
      <c r="L170" s="29">
        <f t="shared" si="47"/>
        <v>117699.87598768491</v>
      </c>
      <c r="M170" s="24">
        <v>118191.2</v>
      </c>
      <c r="N170" s="25">
        <f t="shared" si="52"/>
        <v>1796975.3350822972</v>
      </c>
      <c r="O170" s="4">
        <v>5.0000000000000001E-3</v>
      </c>
      <c r="P170" s="15">
        <f t="shared" si="53"/>
        <v>748.73972295095723</v>
      </c>
      <c r="Q170" s="29">
        <f t="shared" si="48"/>
        <v>177806.94027704903</v>
      </c>
      <c r="R170" s="24">
        <v>178555.68</v>
      </c>
      <c r="S170" s="25">
        <f t="shared" si="54"/>
        <v>277817.8979622277</v>
      </c>
      <c r="T170" s="4">
        <v>5.0000000000000001E-3</v>
      </c>
      <c r="U170" s="15">
        <f t="shared" si="45"/>
        <v>114.17173888858672</v>
      </c>
      <c r="V170" s="25">
        <f t="shared" si="55"/>
        <v>27711.028261111413</v>
      </c>
      <c r="W170" s="24">
        <v>27825.200000000001</v>
      </c>
      <c r="X170" s="33">
        <f t="shared" si="42"/>
        <v>2541.2793120245524</v>
      </c>
      <c r="Y170" s="33">
        <f t="shared" si="43"/>
        <v>605113.8006879756</v>
      </c>
      <c r="Z170" s="34">
        <f t="shared" si="44"/>
        <v>607655.07999999996</v>
      </c>
      <c r="AA170" s="18"/>
      <c r="AC170" s="40">
        <f t="shared" si="49"/>
        <v>6102876.0734885447</v>
      </c>
    </row>
    <row r="171" spans="1:29" x14ac:dyDescent="0.25">
      <c r="A171" s="6"/>
      <c r="B171" s="2">
        <v>47118</v>
      </c>
      <c r="C171" s="3">
        <v>31</v>
      </c>
      <c r="D171" s="4">
        <v>5.0000000000000001E-3</v>
      </c>
      <c r="E171" s="15">
        <f t="shared" si="50"/>
        <v>2567009.2547256583</v>
      </c>
      <c r="F171" s="15">
        <f t="shared" si="40"/>
        <v>1105.2400957846585</v>
      </c>
      <c r="G171" s="15">
        <f t="shared" si="46"/>
        <v>281977.75990421535</v>
      </c>
      <c r="H171" s="16">
        <v>283083</v>
      </c>
      <c r="I171" s="25">
        <f t="shared" si="51"/>
        <v>1061477.7535685468</v>
      </c>
      <c r="J171" s="4">
        <v>5.0000000000000001E-3</v>
      </c>
      <c r="K171" s="15">
        <f t="shared" si="41"/>
        <v>457.02514389756885</v>
      </c>
      <c r="L171" s="29">
        <f t="shared" si="47"/>
        <v>117734.17485610243</v>
      </c>
      <c r="M171" s="24">
        <v>118191.2</v>
      </c>
      <c r="N171" s="25">
        <f t="shared" si="52"/>
        <v>1619168.3948052481</v>
      </c>
      <c r="O171" s="4">
        <v>5.0000000000000001E-3</v>
      </c>
      <c r="P171" s="15">
        <f t="shared" si="53"/>
        <v>697.14194776337069</v>
      </c>
      <c r="Q171" s="29">
        <f t="shared" si="48"/>
        <v>177858.53805223663</v>
      </c>
      <c r="R171" s="24">
        <v>178555.68</v>
      </c>
      <c r="S171" s="25">
        <f t="shared" si="54"/>
        <v>250106.86970111629</v>
      </c>
      <c r="T171" s="4">
        <v>5.0000000000000001E-3</v>
      </c>
      <c r="U171" s="15">
        <f t="shared" si="45"/>
        <v>106.20976658540556</v>
      </c>
      <c r="V171" s="25">
        <f t="shared" si="55"/>
        <v>27718.990233414595</v>
      </c>
      <c r="W171" s="24">
        <v>27825.200000000001</v>
      </c>
      <c r="X171" s="33">
        <f t="shared" si="42"/>
        <v>2365.6169540310038</v>
      </c>
      <c r="Y171" s="33">
        <f t="shared" si="43"/>
        <v>605289.46304596902</v>
      </c>
      <c r="Z171" s="34">
        <f t="shared" si="44"/>
        <v>607655.07999999996</v>
      </c>
      <c r="AA171" s="18"/>
      <c r="AC171" s="40">
        <f t="shared" si="49"/>
        <v>5497762.2728005694</v>
      </c>
    </row>
    <row r="172" spans="1:29" x14ac:dyDescent="0.25">
      <c r="A172" s="6"/>
      <c r="B172" s="2">
        <v>47149</v>
      </c>
      <c r="C172" s="3">
        <v>31</v>
      </c>
      <c r="D172" s="4">
        <v>5.0000000000000001E-3</v>
      </c>
      <c r="E172" s="15">
        <f t="shared" si="50"/>
        <v>2285031.4948214432</v>
      </c>
      <c r="F172" s="15">
        <f t="shared" si="40"/>
        <v>983.8330047147881</v>
      </c>
      <c r="G172" s="15">
        <f t="shared" si="46"/>
        <v>282099.1669952852</v>
      </c>
      <c r="H172" s="16">
        <v>283083</v>
      </c>
      <c r="I172" s="25">
        <f t="shared" si="51"/>
        <v>943743.5787124444</v>
      </c>
      <c r="J172" s="4">
        <v>5.0000000000000001E-3</v>
      </c>
      <c r="K172" s="15">
        <f t="shared" si="41"/>
        <v>406.33404083452473</v>
      </c>
      <c r="L172" s="29">
        <f t="shared" si="47"/>
        <v>117784.86595916547</v>
      </c>
      <c r="M172" s="24">
        <v>118191.2</v>
      </c>
      <c r="N172" s="25">
        <f t="shared" si="52"/>
        <v>1441309.8567530115</v>
      </c>
      <c r="O172" s="4">
        <v>5.0000000000000001E-3</v>
      </c>
      <c r="P172" s="15">
        <f t="shared" si="53"/>
        <v>620.56396610199101</v>
      </c>
      <c r="Q172" s="29">
        <f t="shared" si="48"/>
        <v>177935.116033898</v>
      </c>
      <c r="R172" s="24">
        <v>178555.68</v>
      </c>
      <c r="S172" s="25">
        <f t="shared" si="54"/>
        <v>222387.87946770168</v>
      </c>
      <c r="T172" s="4">
        <v>5.0000000000000001E-3</v>
      </c>
      <c r="U172" s="15">
        <f t="shared" si="45"/>
        <v>94.43868854107879</v>
      </c>
      <c r="V172" s="25">
        <f t="shared" si="55"/>
        <v>27730.761311458922</v>
      </c>
      <c r="W172" s="24">
        <v>27825.200000000001</v>
      </c>
      <c r="X172" s="33">
        <f t="shared" si="42"/>
        <v>2105.1697001923826</v>
      </c>
      <c r="Y172" s="33">
        <f t="shared" si="43"/>
        <v>605549.91029980755</v>
      </c>
      <c r="Z172" s="34">
        <f t="shared" si="44"/>
        <v>607655.07999999984</v>
      </c>
      <c r="AA172" s="18"/>
      <c r="AC172" s="40">
        <f t="shared" si="49"/>
        <v>4892472.8097546007</v>
      </c>
    </row>
    <row r="173" spans="1:29" x14ac:dyDescent="0.25">
      <c r="A173" s="6"/>
      <c r="B173" s="2">
        <v>47177</v>
      </c>
      <c r="C173" s="3">
        <v>28</v>
      </c>
      <c r="D173" s="4">
        <v>5.0000000000000001E-3</v>
      </c>
      <c r="E173" s="15">
        <f t="shared" si="50"/>
        <v>2002932.3278261581</v>
      </c>
      <c r="F173" s="15">
        <f t="shared" si="40"/>
        <v>778.91812748795041</v>
      </c>
      <c r="G173" s="15">
        <f t="shared" si="46"/>
        <v>282304.08187251206</v>
      </c>
      <c r="H173" s="16">
        <v>283083</v>
      </c>
      <c r="I173" s="25">
        <f t="shared" si="51"/>
        <v>825958.7127532789</v>
      </c>
      <c r="J173" s="4">
        <v>5.0000000000000001E-3</v>
      </c>
      <c r="K173" s="15">
        <f t="shared" si="41"/>
        <v>321.20616607071958</v>
      </c>
      <c r="L173" s="29">
        <f t="shared" si="47"/>
        <v>117869.99383392927</v>
      </c>
      <c r="M173" s="24">
        <v>118191.2</v>
      </c>
      <c r="N173" s="25">
        <f t="shared" si="52"/>
        <v>1263374.7407191135</v>
      </c>
      <c r="O173" s="4">
        <v>5.0000000000000001E-3</v>
      </c>
      <c r="P173" s="15">
        <f t="shared" si="53"/>
        <v>491.31239916854418</v>
      </c>
      <c r="Q173" s="29">
        <f t="shared" si="48"/>
        <v>178064.36760083144</v>
      </c>
      <c r="R173" s="24">
        <v>178555.68</v>
      </c>
      <c r="S173" s="25">
        <f t="shared" si="54"/>
        <v>194657.11815624277</v>
      </c>
      <c r="T173" s="4">
        <v>5.0000000000000001E-3</v>
      </c>
      <c r="U173" s="15">
        <f t="shared" si="45"/>
        <v>74.663004224312303</v>
      </c>
      <c r="V173" s="25">
        <f t="shared" si="55"/>
        <v>27750.536995775688</v>
      </c>
      <c r="W173" s="24">
        <v>27825.200000000001</v>
      </c>
      <c r="X173" s="33">
        <f t="shared" si="42"/>
        <v>1666.0996969515263</v>
      </c>
      <c r="Y173" s="33">
        <f t="shared" si="43"/>
        <v>605988.98030304839</v>
      </c>
      <c r="Z173" s="34">
        <f t="shared" si="44"/>
        <v>607655.07999999984</v>
      </c>
      <c r="AA173" s="18"/>
      <c r="AC173" s="40">
        <f t="shared" si="49"/>
        <v>4286922.8994547939</v>
      </c>
    </row>
    <row r="174" spans="1:29" x14ac:dyDescent="0.25">
      <c r="A174" s="6"/>
      <c r="B174" s="2">
        <v>47208</v>
      </c>
      <c r="C174" s="3">
        <v>31</v>
      </c>
      <c r="D174" s="4">
        <v>5.0000000000000001E-3</v>
      </c>
      <c r="E174" s="15">
        <f t="shared" si="50"/>
        <v>1720628.245953646</v>
      </c>
      <c r="F174" s="15">
        <f t="shared" si="40"/>
        <v>740.82605034115306</v>
      </c>
      <c r="G174" s="15">
        <f t="shared" si="46"/>
        <v>282342.17394965887</v>
      </c>
      <c r="H174" s="16">
        <v>283083</v>
      </c>
      <c r="I174" s="25">
        <f t="shared" si="51"/>
        <v>708088.7189193496</v>
      </c>
      <c r="J174" s="4">
        <v>5.0000000000000001E-3</v>
      </c>
      <c r="K174" s="15">
        <f t="shared" si="41"/>
        <v>304.8715317569422</v>
      </c>
      <c r="L174" s="29">
        <f t="shared" si="47"/>
        <v>117886.32846824305</v>
      </c>
      <c r="M174" s="24">
        <v>118191.2</v>
      </c>
      <c r="N174" s="25">
        <f t="shared" si="52"/>
        <v>1085310.3731182821</v>
      </c>
      <c r="O174" s="4">
        <v>5.0000000000000001E-3</v>
      </c>
      <c r="P174" s="15">
        <f t="shared" si="53"/>
        <v>467.28641064814923</v>
      </c>
      <c r="Q174" s="29">
        <f t="shared" si="48"/>
        <v>178088.39358935185</v>
      </c>
      <c r="R174" s="24">
        <v>178555.68</v>
      </c>
      <c r="S174" s="25">
        <f t="shared" si="54"/>
        <v>166906.58116046709</v>
      </c>
      <c r="T174" s="4">
        <v>5.0000000000000001E-3</v>
      </c>
      <c r="U174" s="15">
        <f t="shared" si="45"/>
        <v>70.87813720512986</v>
      </c>
      <c r="V174" s="25">
        <f t="shared" si="55"/>
        <v>27754.32186279487</v>
      </c>
      <c r="W174" s="24">
        <v>27825.200000000001</v>
      </c>
      <c r="X174" s="33">
        <f t="shared" si="42"/>
        <v>1583.8621299513743</v>
      </c>
      <c r="Y174" s="33">
        <f t="shared" si="43"/>
        <v>606071.21787004871</v>
      </c>
      <c r="Z174" s="34">
        <f t="shared" si="44"/>
        <v>607655.08000000007</v>
      </c>
      <c r="AA174" s="18"/>
      <c r="AC174" s="40">
        <f t="shared" si="49"/>
        <v>3680933.9191517448</v>
      </c>
    </row>
    <row r="175" spans="1:29" x14ac:dyDescent="0.25">
      <c r="A175" s="6"/>
      <c r="B175" s="2">
        <v>47238</v>
      </c>
      <c r="C175" s="3">
        <v>30</v>
      </c>
      <c r="D175" s="4">
        <v>5.0000000000000001E-3</v>
      </c>
      <c r="E175" s="15">
        <f t="shared" si="50"/>
        <v>1438286.0720039872</v>
      </c>
      <c r="F175" s="15">
        <f t="shared" si="40"/>
        <v>599.28586333499459</v>
      </c>
      <c r="G175" s="15">
        <f t="shared" si="46"/>
        <v>282483.71413666499</v>
      </c>
      <c r="H175" s="16">
        <v>283083</v>
      </c>
      <c r="I175" s="25">
        <f t="shared" si="51"/>
        <v>590202.39045110659</v>
      </c>
      <c r="J175" s="4">
        <v>5.0000000000000001E-3</v>
      </c>
      <c r="K175" s="15">
        <f t="shared" si="41"/>
        <v>245.91766268796107</v>
      </c>
      <c r="L175" s="29">
        <f t="shared" si="47"/>
        <v>117945.28233731203</v>
      </c>
      <c r="M175" s="24">
        <v>118191.2</v>
      </c>
      <c r="N175" s="25">
        <f t="shared" si="52"/>
        <v>907221.97952893027</v>
      </c>
      <c r="O175" s="4">
        <v>5.0000000000000001E-3</v>
      </c>
      <c r="P175" s="15">
        <f t="shared" si="53"/>
        <v>378.00915813705433</v>
      </c>
      <c r="Q175" s="29">
        <f t="shared" si="48"/>
        <v>178177.67084186294</v>
      </c>
      <c r="R175" s="24">
        <v>178555.68</v>
      </c>
      <c r="S175" s="25">
        <f t="shared" si="54"/>
        <v>139152.25929767222</v>
      </c>
      <c r="T175" s="4">
        <v>5.0000000000000001E-3</v>
      </c>
      <c r="U175" s="15">
        <f t="shared" si="45"/>
        <v>57.185859985344756</v>
      </c>
      <c r="V175" s="25">
        <f t="shared" si="55"/>
        <v>27768.014140014657</v>
      </c>
      <c r="W175" s="24">
        <v>27825.200000000001</v>
      </c>
      <c r="X175" s="33">
        <f t="shared" si="42"/>
        <v>1280.3985441453547</v>
      </c>
      <c r="Y175" s="33">
        <f t="shared" si="43"/>
        <v>606374.68145585456</v>
      </c>
      <c r="Z175" s="34">
        <f t="shared" si="44"/>
        <v>607655.07999999996</v>
      </c>
      <c r="AA175" s="18"/>
      <c r="AC175" s="40">
        <f t="shared" si="49"/>
        <v>3074862.7012816961</v>
      </c>
    </row>
    <row r="176" spans="1:29" x14ac:dyDescent="0.25">
      <c r="A176" s="6"/>
      <c r="B176" s="2">
        <v>47269</v>
      </c>
      <c r="C176" s="3">
        <v>31</v>
      </c>
      <c r="D176" s="4">
        <v>5.0000000000000001E-3</v>
      </c>
      <c r="E176" s="15">
        <f t="shared" si="50"/>
        <v>1155802.3578673222</v>
      </c>
      <c r="F176" s="15">
        <f t="shared" si="40"/>
        <v>497.63712630398595</v>
      </c>
      <c r="G176" s="15">
        <f t="shared" si="46"/>
        <v>282585.36287369602</v>
      </c>
      <c r="H176" s="16">
        <v>283083</v>
      </c>
      <c r="I176" s="25">
        <f t="shared" si="51"/>
        <v>472257.10811379459</v>
      </c>
      <c r="J176" s="4">
        <v>5.0000000000000001E-3</v>
      </c>
      <c r="K176" s="15">
        <f t="shared" si="41"/>
        <v>203.33292154899488</v>
      </c>
      <c r="L176" s="29">
        <f t="shared" si="47"/>
        <v>117987.867078451</v>
      </c>
      <c r="M176" s="24">
        <v>118191.2</v>
      </c>
      <c r="N176" s="25">
        <f t="shared" si="52"/>
        <v>729044.30868706736</v>
      </c>
      <c r="O176" s="4">
        <v>5.0000000000000001E-3</v>
      </c>
      <c r="P176" s="15">
        <f t="shared" si="53"/>
        <v>313.89407735137621</v>
      </c>
      <c r="Q176" s="29">
        <f t="shared" si="48"/>
        <v>178241.78592264862</v>
      </c>
      <c r="R176" s="24">
        <v>178555.68</v>
      </c>
      <c r="S176" s="25">
        <f t="shared" si="54"/>
        <v>111384.24515765757</v>
      </c>
      <c r="T176" s="4">
        <v>5.0000000000000001E-3</v>
      </c>
      <c r="U176" s="15">
        <f t="shared" si="45"/>
        <v>47.30015890256692</v>
      </c>
      <c r="V176" s="25">
        <f t="shared" si="55"/>
        <v>27777.899841097435</v>
      </c>
      <c r="W176" s="24">
        <v>27825.200000000001</v>
      </c>
      <c r="X176" s="33">
        <f t="shared" si="42"/>
        <v>1062.1642841069238</v>
      </c>
      <c r="Y176" s="33">
        <f t="shared" si="43"/>
        <v>606592.91571589303</v>
      </c>
      <c r="Z176" s="34">
        <f t="shared" si="44"/>
        <v>607655.07999999984</v>
      </c>
      <c r="AA176" s="18"/>
      <c r="AC176" s="40">
        <f t="shared" si="49"/>
        <v>2468488.0198258418</v>
      </c>
    </row>
    <row r="177" spans="1:29" x14ac:dyDescent="0.25">
      <c r="A177" s="6"/>
      <c r="B177" s="2">
        <v>47299</v>
      </c>
      <c r="C177" s="3">
        <v>30</v>
      </c>
      <c r="D177" s="4">
        <v>5.0000000000000001E-3</v>
      </c>
      <c r="E177" s="15">
        <f t="shared" si="50"/>
        <v>873216.99499362614</v>
      </c>
      <c r="F177" s="15">
        <f t="shared" si="40"/>
        <v>363.84041458067753</v>
      </c>
      <c r="G177" s="15">
        <f t="shared" si="46"/>
        <v>282719.15958541934</v>
      </c>
      <c r="H177" s="16">
        <v>283083</v>
      </c>
      <c r="I177" s="25">
        <f t="shared" si="51"/>
        <v>354269.24103534361</v>
      </c>
      <c r="J177" s="4">
        <v>5.0000000000000001E-3</v>
      </c>
      <c r="K177" s="15">
        <f t="shared" si="41"/>
        <v>147.6121837647265</v>
      </c>
      <c r="L177" s="29">
        <f t="shared" si="47"/>
        <v>118043.58781623527</v>
      </c>
      <c r="M177" s="24">
        <v>118191.2</v>
      </c>
      <c r="N177" s="25">
        <f t="shared" si="52"/>
        <v>550802.52276441874</v>
      </c>
      <c r="O177" s="4">
        <v>5.0000000000000001E-3</v>
      </c>
      <c r="P177" s="15">
        <f t="shared" si="53"/>
        <v>229.50105115184115</v>
      </c>
      <c r="Q177" s="29">
        <f t="shared" si="48"/>
        <v>178326.17894884816</v>
      </c>
      <c r="R177" s="24">
        <v>178555.68</v>
      </c>
      <c r="S177" s="25">
        <f t="shared" si="54"/>
        <v>83606.345316560139</v>
      </c>
      <c r="T177" s="4">
        <v>5.0000000000000001E-3</v>
      </c>
      <c r="U177" s="15">
        <f t="shared" si="45"/>
        <v>34.358772047901432</v>
      </c>
      <c r="V177" s="25">
        <f t="shared" si="55"/>
        <v>27790.8412279521</v>
      </c>
      <c r="W177" s="24">
        <v>27825.200000000001</v>
      </c>
      <c r="X177" s="33">
        <f t="shared" si="42"/>
        <v>775.31242154514655</v>
      </c>
      <c r="Y177" s="33">
        <f t="shared" si="43"/>
        <v>606879.76757845492</v>
      </c>
      <c r="Z177" s="34">
        <f t="shared" si="44"/>
        <v>607655.08000000007</v>
      </c>
      <c r="AA177" s="18"/>
      <c r="AC177" s="40">
        <f t="shared" si="49"/>
        <v>1861895.1041099487</v>
      </c>
    </row>
    <row r="178" spans="1:29" x14ac:dyDescent="0.25">
      <c r="A178" s="6"/>
      <c r="B178" s="2">
        <v>47330</v>
      </c>
      <c r="C178" s="3">
        <v>31</v>
      </c>
      <c r="D178" s="4">
        <v>5.0000000000000001E-3</v>
      </c>
      <c r="E178" s="15">
        <f t="shared" si="50"/>
        <v>590497.8354082068</v>
      </c>
      <c r="F178" s="15">
        <f t="shared" si="40"/>
        <v>254.24212357853349</v>
      </c>
      <c r="G178" s="15">
        <f t="shared" si="46"/>
        <v>282828.75787642144</v>
      </c>
      <c r="H178" s="16">
        <v>283083</v>
      </c>
      <c r="I178" s="25">
        <f>I177-L177</f>
        <v>236225.65321910835</v>
      </c>
      <c r="J178" s="4">
        <v>5.0000000000000001E-3</v>
      </c>
      <c r="K178" s="15">
        <f t="shared" si="41"/>
        <v>101.7082673582272</v>
      </c>
      <c r="L178" s="29">
        <f t="shared" si="47"/>
        <v>118089.49173264176</v>
      </c>
      <c r="M178" s="24">
        <v>118191.2</v>
      </c>
      <c r="N178" s="25">
        <f t="shared" si="52"/>
        <v>372476.34381557058</v>
      </c>
      <c r="O178" s="4">
        <v>5.0000000000000001E-3</v>
      </c>
      <c r="P178" s="15">
        <f t="shared" si="53"/>
        <v>160.37175914281511</v>
      </c>
      <c r="Q178" s="29">
        <f t="shared" si="48"/>
        <v>178395.30824085718</v>
      </c>
      <c r="R178" s="24">
        <v>178555.68</v>
      </c>
      <c r="S178" s="25">
        <f t="shared" si="54"/>
        <v>55815.504088608039</v>
      </c>
      <c r="T178" s="4">
        <v>5.0000000000000001E-3</v>
      </c>
      <c r="U178" s="15">
        <f t="shared" si="45"/>
        <v>23.702474338997934</v>
      </c>
      <c r="V178" s="25">
        <f t="shared" si="55"/>
        <v>27801.497525661001</v>
      </c>
      <c r="W178" s="24">
        <v>27825.200000000001</v>
      </c>
      <c r="X178" s="33">
        <f t="shared" si="42"/>
        <v>540.02462441857369</v>
      </c>
      <c r="Y178" s="33">
        <f t="shared" si="43"/>
        <v>607115.05537558137</v>
      </c>
      <c r="Z178" s="34">
        <f t="shared" si="44"/>
        <v>607655.08000000007</v>
      </c>
      <c r="AA178" s="18"/>
      <c r="AC178" s="40">
        <f t="shared" si="49"/>
        <v>1255015.3365314938</v>
      </c>
    </row>
    <row r="179" spans="1:29" ht="15.75" thickBot="1" x14ac:dyDescent="0.3">
      <c r="A179" s="7"/>
      <c r="B179" s="8">
        <v>47361</v>
      </c>
      <c r="C179" s="9">
        <v>31</v>
      </c>
      <c r="D179" s="10">
        <v>5.0000000000000001E-3</v>
      </c>
      <c r="E179" s="20">
        <f t="shared" si="50"/>
        <v>307669.07753178535</v>
      </c>
      <c r="F179" s="20">
        <f t="shared" si="40"/>
        <v>132.46863060396313</v>
      </c>
      <c r="G179" s="20">
        <v>307669.11</v>
      </c>
      <c r="H179" s="21">
        <f>F179+G179</f>
        <v>307801.57863060397</v>
      </c>
      <c r="I179" s="26">
        <f>I178-L178</f>
        <v>118136.16148646659</v>
      </c>
      <c r="J179" s="10">
        <v>5.0000000000000001E-3</v>
      </c>
      <c r="K179" s="20">
        <f t="shared" si="41"/>
        <v>50.864180640006452</v>
      </c>
      <c r="L179" s="30">
        <f>M179-K179-3.85</f>
        <v>118136.48581935998</v>
      </c>
      <c r="M179" s="21">
        <v>118191.2</v>
      </c>
      <c r="N179" s="26">
        <f t="shared" si="52"/>
        <v>194081.0355747134</v>
      </c>
      <c r="O179" s="10">
        <v>5.0000000000000001E-3</v>
      </c>
      <c r="P179" s="20">
        <f t="shared" si="53"/>
        <v>83.562668094668268</v>
      </c>
      <c r="Q179" s="30">
        <v>194081.04</v>
      </c>
      <c r="R179" s="21">
        <v>194081.04</v>
      </c>
      <c r="S179" s="26">
        <f t="shared" si="54"/>
        <v>28014.006562947037</v>
      </c>
      <c r="T179" s="10">
        <v>5.0000000000000001E-3</v>
      </c>
      <c r="U179" s="20">
        <f t="shared" si="45"/>
        <v>11.896358951388468</v>
      </c>
      <c r="V179" s="26">
        <f t="shared" si="55"/>
        <v>28014.003641048614</v>
      </c>
      <c r="W179" s="37">
        <f>27825.2+200.7</f>
        <v>28025.9</v>
      </c>
      <c r="X179" s="38">
        <f t="shared" si="42"/>
        <v>278.79183829002636</v>
      </c>
      <c r="Y179" s="38">
        <f t="shared" si="43"/>
        <v>647900.63946040859</v>
      </c>
      <c r="Z179" s="39">
        <f t="shared" si="44"/>
        <v>648179.43129869853</v>
      </c>
      <c r="AA179" s="19"/>
      <c r="AC179" s="40">
        <f t="shared" si="49"/>
        <v>647900.28115591244</v>
      </c>
    </row>
    <row r="180" spans="1:29" x14ac:dyDescent="0.25">
      <c r="G180" s="17">
        <f>SUM(G16:G179)</f>
        <v>44866924.742468223</v>
      </c>
      <c r="L180" s="27">
        <f>SUM(L16:L179)</f>
        <v>18722949.814332902</v>
      </c>
      <c r="Q180" s="27">
        <f>SUM(Q16:Q179)</f>
        <v>28300000.004425302</v>
      </c>
      <c r="V180" s="27">
        <f>SUM(V16:V179)</f>
        <v>4410125.7970781</v>
      </c>
      <c r="X180" s="35">
        <f>SUM(X3:X179)</f>
        <v>3796389.0633695959</v>
      </c>
      <c r="Y180" s="35">
        <f>SUM(Y3:Y179)</f>
        <v>96300000.358304501</v>
      </c>
      <c r="Z180" s="36">
        <f>SUM(Z10:Z179)</f>
        <v>99939281.225540787</v>
      </c>
    </row>
  </sheetData>
  <mergeCells count="1">
    <mergeCell ref="Q1:U1"/>
  </mergeCells>
  <pageMargins left="0.70866141732283472" right="0.70866141732283472" top="0.78740157480314965" bottom="0.78740157480314965" header="0.31496062992125984" footer="0.31496062992125984"/>
  <pageSetup paperSize="9" scale="52" fitToHeight="0" orientation="landscape" horizontalDpi="4294967293" r:id="rId1"/>
  <headerFooter>
    <oddHeader>&amp;LSplátkový kalendář &amp;CVýstavní property s.r.o.&amp;RIV. tranche 7/2015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tabSelected="1" topLeftCell="L1" zoomScale="60" zoomScaleNormal="60" workbookViewId="0">
      <pane ySplit="2" topLeftCell="A3" activePane="bottomLeft" state="frozen"/>
      <selection activeCell="AC8" sqref="AC8"/>
      <selection pane="bottomLeft" activeCell="M1" sqref="M1"/>
    </sheetView>
  </sheetViews>
  <sheetFormatPr defaultRowHeight="15" x14ac:dyDescent="0.25"/>
  <cols>
    <col min="1" max="1" width="10.5703125" customWidth="1"/>
    <col min="2" max="2" width="10.140625" bestFit="1" customWidth="1"/>
    <col min="3" max="3" width="5.140625" customWidth="1"/>
    <col min="4" max="4" width="13.5703125" bestFit="1" customWidth="1"/>
    <col min="5" max="5" width="14" style="17" bestFit="1" customWidth="1"/>
    <col min="6" max="6" width="15.7109375" style="17" customWidth="1"/>
    <col min="7" max="7" width="14.7109375" style="17" bestFit="1" customWidth="1"/>
    <col min="8" max="8" width="18.28515625" style="17" bestFit="1" customWidth="1"/>
    <col min="9" max="9" width="14" style="27" bestFit="1" customWidth="1"/>
    <col min="10" max="10" width="6.42578125" style="27" bestFit="1" customWidth="1"/>
    <col min="11" max="11" width="14.42578125" style="27" bestFit="1" customWidth="1"/>
    <col min="12" max="12" width="14.7109375" style="27" bestFit="1" customWidth="1"/>
    <col min="13" max="13" width="17.85546875" style="27" bestFit="1" customWidth="1"/>
    <col min="14" max="14" width="14" style="27" bestFit="1" customWidth="1"/>
    <col min="15" max="15" width="6.42578125" style="27" bestFit="1" customWidth="1"/>
    <col min="16" max="16" width="14.42578125" style="27" bestFit="1" customWidth="1"/>
    <col min="17" max="17" width="14.7109375" style="27" bestFit="1" customWidth="1"/>
    <col min="18" max="18" width="17.85546875" style="27" bestFit="1" customWidth="1"/>
    <col min="19" max="19" width="12.85546875" style="27" bestFit="1" customWidth="1"/>
    <col min="20" max="20" width="6.42578125" style="27" bestFit="1" customWidth="1"/>
    <col min="21" max="21" width="14.42578125" style="27" bestFit="1" customWidth="1"/>
    <col min="22" max="22" width="14.7109375" style="27" bestFit="1" customWidth="1"/>
    <col min="23" max="23" width="17.85546875" style="27" bestFit="1" customWidth="1"/>
    <col min="24" max="24" width="21.5703125" style="35" bestFit="1" customWidth="1"/>
    <col min="25" max="25" width="22.140625" style="35" customWidth="1"/>
    <col min="26" max="26" width="15.5703125" style="36" bestFit="1" customWidth="1"/>
    <col min="27" max="27" width="16" bestFit="1" customWidth="1"/>
    <col min="29" max="29" width="23.42578125" bestFit="1" customWidth="1"/>
  </cols>
  <sheetData>
    <row r="1" spans="1:29" ht="15.75" thickBot="1" x14ac:dyDescent="0.3">
      <c r="L1" s="52" t="s">
        <v>20</v>
      </c>
      <c r="M1" s="52"/>
    </row>
    <row r="2" spans="1:29" x14ac:dyDescent="0.25">
      <c r="A2" s="11" t="s">
        <v>4</v>
      </c>
      <c r="B2" s="12"/>
      <c r="C2" s="12" t="s">
        <v>0</v>
      </c>
      <c r="D2" s="12" t="s">
        <v>1</v>
      </c>
      <c r="E2" s="14" t="s">
        <v>6</v>
      </c>
      <c r="F2" s="14" t="s">
        <v>2</v>
      </c>
      <c r="G2" s="14" t="s">
        <v>3</v>
      </c>
      <c r="H2" s="14" t="s">
        <v>7</v>
      </c>
      <c r="I2" s="28" t="s">
        <v>8</v>
      </c>
      <c r="J2" s="23" t="s">
        <v>2</v>
      </c>
      <c r="K2" s="23" t="s">
        <v>11</v>
      </c>
      <c r="L2" s="23" t="s">
        <v>3</v>
      </c>
      <c r="M2" s="23" t="s">
        <v>9</v>
      </c>
      <c r="N2" s="28" t="s">
        <v>12</v>
      </c>
      <c r="O2" s="23" t="s">
        <v>2</v>
      </c>
      <c r="P2" s="23" t="s">
        <v>11</v>
      </c>
      <c r="Q2" s="23" t="s">
        <v>3</v>
      </c>
      <c r="R2" s="23" t="s">
        <v>13</v>
      </c>
      <c r="S2" s="28" t="s">
        <v>14</v>
      </c>
      <c r="T2" s="23" t="s">
        <v>2</v>
      </c>
      <c r="U2" s="23" t="s">
        <v>11</v>
      </c>
      <c r="V2" s="23" t="s">
        <v>3</v>
      </c>
      <c r="W2" s="23" t="s">
        <v>15</v>
      </c>
      <c r="X2" s="31" t="s">
        <v>16</v>
      </c>
      <c r="Y2" s="31" t="s">
        <v>17</v>
      </c>
      <c r="Z2" s="32" t="s">
        <v>10</v>
      </c>
      <c r="AA2" s="13" t="s">
        <v>5</v>
      </c>
      <c r="AC2" s="41" t="s">
        <v>18</v>
      </c>
    </row>
    <row r="3" spans="1:29" x14ac:dyDescent="0.25">
      <c r="A3" s="1">
        <v>41978</v>
      </c>
      <c r="B3" s="2">
        <v>42004</v>
      </c>
      <c r="C3" s="3">
        <v>27</v>
      </c>
      <c r="D3" s="4">
        <v>5.0000000000000001E-3</v>
      </c>
      <c r="E3" s="15">
        <v>44866924.710000001</v>
      </c>
      <c r="F3" s="15">
        <f>C3*D3*E3/360</f>
        <v>16825.096766250001</v>
      </c>
      <c r="G3" s="15"/>
      <c r="H3" s="16">
        <f>F3</f>
        <v>16825.096766250001</v>
      </c>
      <c r="I3" s="25"/>
      <c r="J3" s="25"/>
      <c r="K3" s="25"/>
      <c r="L3" s="25"/>
      <c r="M3" s="24"/>
      <c r="N3" s="25"/>
      <c r="O3" s="25"/>
      <c r="P3" s="25"/>
      <c r="Q3" s="25"/>
      <c r="R3" s="24"/>
      <c r="S3" s="25"/>
      <c r="T3" s="25"/>
      <c r="U3" s="25"/>
      <c r="V3" s="25"/>
      <c r="W3" s="24"/>
      <c r="X3" s="33">
        <f t="shared" ref="X3:Y9" si="0">F3+K3+P3+U3</f>
        <v>16825.096766250001</v>
      </c>
      <c r="Y3" s="33">
        <f t="shared" si="0"/>
        <v>0</v>
      </c>
      <c r="Z3" s="34">
        <f t="shared" ref="Z3:Z9" si="1">F3+G3+K3+L3+P3+Q3+U3+V3</f>
        <v>16825.096766250001</v>
      </c>
      <c r="AA3" s="5">
        <v>42004</v>
      </c>
    </row>
    <row r="4" spans="1:29" ht="15" customHeight="1" x14ac:dyDescent="0.25">
      <c r="A4" s="6"/>
      <c r="B4" s="2">
        <v>42035</v>
      </c>
      <c r="C4" s="3">
        <v>31</v>
      </c>
      <c r="D4" s="4">
        <v>5.0000000000000001E-3</v>
      </c>
      <c r="E4" s="15">
        <v>44866924.710000001</v>
      </c>
      <c r="F4" s="15">
        <f t="shared" ref="F4:F66" si="2">C4*D4*E4/360</f>
        <v>19317.703694583332</v>
      </c>
      <c r="G4" s="15"/>
      <c r="H4" s="16">
        <f t="shared" ref="H4:H14" si="3">F4</f>
        <v>19317.703694583332</v>
      </c>
      <c r="I4" s="25"/>
      <c r="J4" s="25"/>
      <c r="K4" s="25"/>
      <c r="L4" s="25"/>
      <c r="M4" s="24"/>
      <c r="N4" s="25"/>
      <c r="O4" s="25"/>
      <c r="P4" s="25"/>
      <c r="Q4" s="25"/>
      <c r="R4" s="24"/>
      <c r="S4" s="25"/>
      <c r="T4" s="25"/>
      <c r="U4" s="25"/>
      <c r="V4" s="25"/>
      <c r="W4" s="24"/>
      <c r="X4" s="33">
        <f t="shared" si="0"/>
        <v>19317.703694583332</v>
      </c>
      <c r="Y4" s="33">
        <f t="shared" si="0"/>
        <v>0</v>
      </c>
      <c r="Z4" s="34">
        <f t="shared" si="1"/>
        <v>19317.703694583332</v>
      </c>
      <c r="AA4" s="22">
        <v>42034</v>
      </c>
    </row>
    <row r="5" spans="1:29" x14ac:dyDescent="0.25">
      <c r="A5" s="6"/>
      <c r="B5" s="2">
        <v>42063</v>
      </c>
      <c r="C5" s="3">
        <v>28</v>
      </c>
      <c r="D5" s="4">
        <v>5.0000000000000001E-3</v>
      </c>
      <c r="E5" s="15">
        <v>44866924.710000001</v>
      </c>
      <c r="F5" s="15">
        <f t="shared" si="2"/>
        <v>17448.248498333334</v>
      </c>
      <c r="G5" s="15"/>
      <c r="H5" s="16">
        <f t="shared" si="3"/>
        <v>17448.248498333334</v>
      </c>
      <c r="I5" s="25"/>
      <c r="J5" s="25"/>
      <c r="K5" s="25"/>
      <c r="L5" s="25"/>
      <c r="M5" s="24"/>
      <c r="N5" s="25"/>
      <c r="O5" s="25"/>
      <c r="P5" s="25"/>
      <c r="Q5" s="25"/>
      <c r="R5" s="24"/>
      <c r="S5" s="25"/>
      <c r="T5" s="25"/>
      <c r="U5" s="25"/>
      <c r="V5" s="25"/>
      <c r="W5" s="24"/>
      <c r="X5" s="33">
        <f t="shared" si="0"/>
        <v>17448.248498333334</v>
      </c>
      <c r="Y5" s="33">
        <f t="shared" si="0"/>
        <v>0</v>
      </c>
      <c r="Z5" s="34">
        <f t="shared" si="1"/>
        <v>17448.248498333334</v>
      </c>
      <c r="AA5" s="22">
        <v>42062</v>
      </c>
    </row>
    <row r="6" spans="1:29" x14ac:dyDescent="0.25">
      <c r="A6" s="6"/>
      <c r="B6" s="2">
        <v>42094</v>
      </c>
      <c r="C6" s="3">
        <v>31</v>
      </c>
      <c r="D6" s="4">
        <v>5.0000000000000001E-3</v>
      </c>
      <c r="E6" s="15">
        <v>44866924.710000001</v>
      </c>
      <c r="F6" s="15">
        <f t="shared" si="2"/>
        <v>19317.703694583332</v>
      </c>
      <c r="G6" s="15"/>
      <c r="H6" s="16">
        <f t="shared" si="3"/>
        <v>19317.703694583332</v>
      </c>
      <c r="I6" s="25"/>
      <c r="J6" s="25"/>
      <c r="K6" s="25"/>
      <c r="L6" s="25"/>
      <c r="M6" s="24"/>
      <c r="N6" s="25"/>
      <c r="O6" s="25"/>
      <c r="P6" s="25"/>
      <c r="Q6" s="25"/>
      <c r="R6" s="24"/>
      <c r="S6" s="25"/>
      <c r="T6" s="25"/>
      <c r="U6" s="25"/>
      <c r="V6" s="25"/>
      <c r="W6" s="24"/>
      <c r="X6" s="33">
        <f t="shared" si="0"/>
        <v>19317.703694583332</v>
      </c>
      <c r="Y6" s="33">
        <f t="shared" si="0"/>
        <v>0</v>
      </c>
      <c r="Z6" s="34">
        <f t="shared" si="1"/>
        <v>19317.703694583332</v>
      </c>
      <c r="AA6" s="22">
        <v>42094</v>
      </c>
    </row>
    <row r="7" spans="1:29" x14ac:dyDescent="0.25">
      <c r="A7" s="6"/>
      <c r="B7" s="2">
        <v>42124</v>
      </c>
      <c r="C7" s="3">
        <v>30</v>
      </c>
      <c r="D7" s="4">
        <v>5.0000000000000001E-3</v>
      </c>
      <c r="E7" s="15">
        <v>44866924.710000001</v>
      </c>
      <c r="F7" s="15">
        <f t="shared" si="2"/>
        <v>18694.551962500002</v>
      </c>
      <c r="G7" s="15"/>
      <c r="H7" s="16">
        <f t="shared" si="3"/>
        <v>18694.551962500002</v>
      </c>
      <c r="I7" s="25"/>
      <c r="J7" s="25"/>
      <c r="K7" s="25"/>
      <c r="L7" s="25"/>
      <c r="M7" s="24"/>
      <c r="N7" s="25"/>
      <c r="O7" s="25"/>
      <c r="P7" s="25"/>
      <c r="Q7" s="25"/>
      <c r="R7" s="24"/>
      <c r="S7" s="25"/>
      <c r="T7" s="25"/>
      <c r="U7" s="25"/>
      <c r="V7" s="25"/>
      <c r="W7" s="24"/>
      <c r="X7" s="33">
        <f t="shared" si="0"/>
        <v>18694.551962500002</v>
      </c>
      <c r="Y7" s="33">
        <f t="shared" si="0"/>
        <v>0</v>
      </c>
      <c r="Z7" s="34">
        <f t="shared" si="1"/>
        <v>18694.551962500002</v>
      </c>
      <c r="AA7" s="22">
        <v>42124</v>
      </c>
    </row>
    <row r="8" spans="1:29" x14ac:dyDescent="0.25">
      <c r="A8" s="6"/>
      <c r="B8" s="2">
        <v>42155</v>
      </c>
      <c r="C8" s="3">
        <v>31</v>
      </c>
      <c r="D8" s="4">
        <v>5.0000000000000001E-3</v>
      </c>
      <c r="E8" s="15">
        <v>44866924.710000001</v>
      </c>
      <c r="F8" s="15">
        <f t="shared" si="2"/>
        <v>19317.703694583332</v>
      </c>
      <c r="G8" s="15"/>
      <c r="H8" s="16">
        <f t="shared" si="3"/>
        <v>19317.703694583332</v>
      </c>
      <c r="I8" s="25">
        <v>18722949.489999998</v>
      </c>
      <c r="J8" s="4">
        <v>5.0000000000000001E-3</v>
      </c>
      <c r="K8" s="15">
        <f>C8*I8*J8/360</f>
        <v>8061.269919305555</v>
      </c>
      <c r="L8" s="29"/>
      <c r="M8" s="24">
        <f t="shared" ref="M8:M14" si="4">K8</f>
        <v>8061.269919305555</v>
      </c>
      <c r="N8" s="25"/>
      <c r="O8" s="4"/>
      <c r="P8" s="15"/>
      <c r="Q8" s="25"/>
      <c r="R8" s="24"/>
      <c r="S8" s="25"/>
      <c r="T8" s="4"/>
      <c r="U8" s="25"/>
      <c r="V8" s="25"/>
      <c r="W8" s="24"/>
      <c r="X8" s="33">
        <f t="shared" si="0"/>
        <v>27378.973613888887</v>
      </c>
      <c r="Y8" s="33">
        <f t="shared" si="0"/>
        <v>0</v>
      </c>
      <c r="Z8" s="34">
        <f t="shared" si="1"/>
        <v>27378.973613888887</v>
      </c>
      <c r="AA8" s="22">
        <v>42153</v>
      </c>
    </row>
    <row r="9" spans="1:29" x14ac:dyDescent="0.25">
      <c r="A9" s="6"/>
      <c r="B9" s="2">
        <v>42185</v>
      </c>
      <c r="C9" s="3">
        <v>30</v>
      </c>
      <c r="D9" s="4">
        <v>5.0000000000000001E-3</v>
      </c>
      <c r="E9" s="15">
        <v>44866924.710000001</v>
      </c>
      <c r="F9" s="15">
        <f t="shared" si="2"/>
        <v>18694.551962500002</v>
      </c>
      <c r="G9" s="15"/>
      <c r="H9" s="16">
        <f>F9</f>
        <v>18694.551962500002</v>
      </c>
      <c r="I9" s="25">
        <v>18722949.489999998</v>
      </c>
      <c r="J9" s="4">
        <v>5.0000000000000001E-3</v>
      </c>
      <c r="K9" s="15">
        <f t="shared" ref="K9:K72" si="5">C9*I9*J9/360</f>
        <v>7801.2289541666651</v>
      </c>
      <c r="L9" s="29"/>
      <c r="M9" s="24">
        <f t="shared" si="4"/>
        <v>7801.2289541666651</v>
      </c>
      <c r="N9" s="25">
        <v>28300000</v>
      </c>
      <c r="O9" s="4">
        <v>5.0000000000000001E-3</v>
      </c>
      <c r="P9" s="15">
        <f>N9*C9*O9/365</f>
        <v>11630.13698630137</v>
      </c>
      <c r="Q9" s="25"/>
      <c r="R9" s="24">
        <f t="shared" ref="R9:R14" si="6">P9</f>
        <v>11630.13698630137</v>
      </c>
      <c r="S9" s="25"/>
      <c r="T9" s="4"/>
      <c r="U9" s="25"/>
      <c r="V9" s="25"/>
      <c r="W9" s="24"/>
      <c r="X9" s="33">
        <f t="shared" si="0"/>
        <v>38125.917902968038</v>
      </c>
      <c r="Y9" s="33">
        <f t="shared" si="0"/>
        <v>0</v>
      </c>
      <c r="Z9" s="34">
        <f t="shared" si="1"/>
        <v>38125.917902968038</v>
      </c>
      <c r="AA9" s="22">
        <v>42185</v>
      </c>
    </row>
    <row r="10" spans="1:29" x14ac:dyDescent="0.25">
      <c r="A10" s="6"/>
      <c r="B10" s="2">
        <v>42216</v>
      </c>
      <c r="C10" s="3">
        <v>31</v>
      </c>
      <c r="D10" s="4">
        <v>5.0000000000000001E-3</v>
      </c>
      <c r="E10" s="15">
        <v>44866924.710000001</v>
      </c>
      <c r="F10" s="15">
        <f t="shared" si="2"/>
        <v>19317.703694583332</v>
      </c>
      <c r="G10" s="15"/>
      <c r="H10" s="16">
        <f t="shared" si="3"/>
        <v>19317.703694583332</v>
      </c>
      <c r="I10" s="25">
        <v>18722949.489999998</v>
      </c>
      <c r="J10" s="4">
        <v>5.0000000000000001E-3</v>
      </c>
      <c r="K10" s="15">
        <f t="shared" si="5"/>
        <v>8061.269919305555</v>
      </c>
      <c r="L10" s="29"/>
      <c r="M10" s="24">
        <f t="shared" si="4"/>
        <v>8061.269919305555</v>
      </c>
      <c r="N10" s="25">
        <v>28300000</v>
      </c>
      <c r="O10" s="4">
        <v>5.0000000000000001E-3</v>
      </c>
      <c r="P10" s="15">
        <f t="shared" ref="P10:P15" si="7">N10*C10*O10/365</f>
        <v>12017.808219178081</v>
      </c>
      <c r="Q10" s="25"/>
      <c r="R10" s="24">
        <f t="shared" si="6"/>
        <v>12017.808219178081</v>
      </c>
      <c r="S10" s="25">
        <v>4410125.8</v>
      </c>
      <c r="T10" s="4">
        <v>5.0000000000000001E-3</v>
      </c>
      <c r="U10" s="15">
        <f>S10*T10*4/365</f>
        <v>241.6507287671233</v>
      </c>
      <c r="V10" s="25"/>
      <c r="W10" s="24">
        <f t="shared" ref="W10:W14" si="8">U10</f>
        <v>241.6507287671233</v>
      </c>
      <c r="X10" s="33">
        <f>F10+K10+P10+U10</f>
        <v>39638.432561834095</v>
      </c>
      <c r="Y10" s="33">
        <f>G10+L10+Q10+V10</f>
        <v>0</v>
      </c>
      <c r="Z10" s="34">
        <f>F10+G10+K10+L10+P10+Q10+U10+V10</f>
        <v>39638.432561834095</v>
      </c>
      <c r="AA10" s="22">
        <v>42216</v>
      </c>
    </row>
    <row r="11" spans="1:29" x14ac:dyDescent="0.25">
      <c r="A11" s="6"/>
      <c r="B11" s="2">
        <v>42247</v>
      </c>
      <c r="C11" s="3">
        <v>31</v>
      </c>
      <c r="D11" s="4">
        <v>5.0000000000000001E-3</v>
      </c>
      <c r="E11" s="15">
        <v>44866924.710000001</v>
      </c>
      <c r="F11" s="15">
        <f t="shared" si="2"/>
        <v>19317.703694583332</v>
      </c>
      <c r="G11" s="15"/>
      <c r="H11" s="16">
        <f t="shared" si="3"/>
        <v>19317.703694583332</v>
      </c>
      <c r="I11" s="25">
        <v>18722949.489999998</v>
      </c>
      <c r="J11" s="4">
        <v>5.0000000000000001E-3</v>
      </c>
      <c r="K11" s="15">
        <f t="shared" si="5"/>
        <v>8061.269919305555</v>
      </c>
      <c r="L11" s="29"/>
      <c r="M11" s="24">
        <f t="shared" si="4"/>
        <v>8061.269919305555</v>
      </c>
      <c r="N11" s="25">
        <v>28300000</v>
      </c>
      <c r="O11" s="4">
        <v>5.0000000000000001E-3</v>
      </c>
      <c r="P11" s="15">
        <f t="shared" si="7"/>
        <v>12017.808219178081</v>
      </c>
      <c r="Q11" s="25"/>
      <c r="R11" s="24">
        <f t="shared" si="6"/>
        <v>12017.808219178081</v>
      </c>
      <c r="S11" s="25">
        <v>4410125.8</v>
      </c>
      <c r="T11" s="4">
        <v>5.0000000000000001E-3</v>
      </c>
      <c r="U11" s="15">
        <f>S11*T11*C11/365</f>
        <v>1872.7931479452056</v>
      </c>
      <c r="V11" s="25"/>
      <c r="W11" s="24">
        <f t="shared" si="8"/>
        <v>1872.7931479452056</v>
      </c>
      <c r="X11" s="33">
        <f t="shared" ref="X11:Y74" si="9">F11+K11+P11+U11</f>
        <v>41269.574981012178</v>
      </c>
      <c r="Y11" s="33">
        <f t="shared" si="9"/>
        <v>0</v>
      </c>
      <c r="Z11" s="34">
        <f t="shared" ref="Z11:Z74" si="10">F11+G11+K11+L11+P11+Q11+U11+V11</f>
        <v>41269.574981012178</v>
      </c>
      <c r="AA11" s="22">
        <v>42247</v>
      </c>
    </row>
    <row r="12" spans="1:29" x14ac:dyDescent="0.25">
      <c r="A12" s="6"/>
      <c r="B12" s="2">
        <v>42277</v>
      </c>
      <c r="C12" s="3">
        <v>30</v>
      </c>
      <c r="D12" s="4">
        <v>5.0000000000000001E-3</v>
      </c>
      <c r="E12" s="15">
        <v>44866924.710000001</v>
      </c>
      <c r="F12" s="15">
        <f t="shared" si="2"/>
        <v>18694.551962500002</v>
      </c>
      <c r="G12" s="15"/>
      <c r="H12" s="16">
        <f t="shared" si="3"/>
        <v>18694.551962500002</v>
      </c>
      <c r="I12" s="25">
        <v>18722949.489999998</v>
      </c>
      <c r="J12" s="4">
        <v>5.0000000000000001E-3</v>
      </c>
      <c r="K12" s="15">
        <f t="shared" si="5"/>
        <v>7801.2289541666651</v>
      </c>
      <c r="L12" s="29"/>
      <c r="M12" s="24">
        <f t="shared" si="4"/>
        <v>7801.2289541666651</v>
      </c>
      <c r="N12" s="25">
        <v>28300000</v>
      </c>
      <c r="O12" s="4">
        <v>5.0000000000000001E-3</v>
      </c>
      <c r="P12" s="15">
        <f t="shared" si="7"/>
        <v>11630.13698630137</v>
      </c>
      <c r="Q12" s="25"/>
      <c r="R12" s="24">
        <f t="shared" si="6"/>
        <v>11630.13698630137</v>
      </c>
      <c r="S12" s="25">
        <v>4410125.8</v>
      </c>
      <c r="T12" s="4">
        <v>5.0000000000000001E-3</v>
      </c>
      <c r="U12" s="15">
        <f t="shared" ref="U12:U75" si="11">S12*T12*C12/365</f>
        <v>1812.3804657534247</v>
      </c>
      <c r="V12" s="25"/>
      <c r="W12" s="24">
        <f t="shared" si="8"/>
        <v>1812.3804657534247</v>
      </c>
      <c r="X12" s="33">
        <f t="shared" si="9"/>
        <v>39938.298368721466</v>
      </c>
      <c r="Y12" s="33">
        <f t="shared" si="9"/>
        <v>0</v>
      </c>
      <c r="Z12" s="34">
        <f t="shared" si="10"/>
        <v>39938.298368721466</v>
      </c>
      <c r="AA12" s="22">
        <v>42277</v>
      </c>
    </row>
    <row r="13" spans="1:29" x14ac:dyDescent="0.25">
      <c r="A13" s="6"/>
      <c r="B13" s="2">
        <v>42308</v>
      </c>
      <c r="C13" s="3">
        <v>31</v>
      </c>
      <c r="D13" s="4">
        <v>5.0000000000000001E-3</v>
      </c>
      <c r="E13" s="15">
        <v>44866924.710000001</v>
      </c>
      <c r="F13" s="15">
        <f t="shared" si="2"/>
        <v>19317.703694583332</v>
      </c>
      <c r="G13" s="15"/>
      <c r="H13" s="16">
        <f t="shared" si="3"/>
        <v>19317.703694583332</v>
      </c>
      <c r="I13" s="25">
        <v>18722949.489999998</v>
      </c>
      <c r="J13" s="4">
        <v>5.0000000000000001E-3</v>
      </c>
      <c r="K13" s="15">
        <f t="shared" si="5"/>
        <v>8061.269919305555</v>
      </c>
      <c r="L13" s="29"/>
      <c r="M13" s="24">
        <f t="shared" si="4"/>
        <v>8061.269919305555</v>
      </c>
      <c r="N13" s="25">
        <v>28300000</v>
      </c>
      <c r="O13" s="4">
        <v>5.0000000000000001E-3</v>
      </c>
      <c r="P13" s="15">
        <f t="shared" si="7"/>
        <v>12017.808219178081</v>
      </c>
      <c r="Q13" s="25"/>
      <c r="R13" s="24">
        <f t="shared" si="6"/>
        <v>12017.808219178081</v>
      </c>
      <c r="S13" s="25">
        <v>4410125.8</v>
      </c>
      <c r="T13" s="4">
        <v>5.0000000000000001E-3</v>
      </c>
      <c r="U13" s="15">
        <f t="shared" si="11"/>
        <v>1872.7931479452056</v>
      </c>
      <c r="V13" s="25"/>
      <c r="W13" s="24">
        <f t="shared" si="8"/>
        <v>1872.7931479452056</v>
      </c>
      <c r="X13" s="33">
        <f t="shared" si="9"/>
        <v>41269.574981012178</v>
      </c>
      <c r="Y13" s="33">
        <f t="shared" si="9"/>
        <v>0</v>
      </c>
      <c r="Z13" s="34">
        <f t="shared" si="10"/>
        <v>41269.574981012178</v>
      </c>
      <c r="AA13" s="22">
        <v>42307</v>
      </c>
    </row>
    <row r="14" spans="1:29" x14ac:dyDescent="0.25">
      <c r="A14" s="6"/>
      <c r="B14" s="2">
        <v>42338</v>
      </c>
      <c r="C14" s="3">
        <v>30</v>
      </c>
      <c r="D14" s="4">
        <v>5.0000000000000001E-3</v>
      </c>
      <c r="E14" s="15">
        <v>44866924.710000001</v>
      </c>
      <c r="F14" s="15">
        <f t="shared" si="2"/>
        <v>18694.551962500002</v>
      </c>
      <c r="G14" s="15"/>
      <c r="H14" s="16">
        <f t="shared" si="3"/>
        <v>18694.551962500002</v>
      </c>
      <c r="I14" s="25">
        <v>18722949.489999998</v>
      </c>
      <c r="J14" s="4">
        <v>5.0000000000000001E-3</v>
      </c>
      <c r="K14" s="15">
        <f t="shared" si="5"/>
        <v>7801.2289541666651</v>
      </c>
      <c r="L14" s="29"/>
      <c r="M14" s="24">
        <f t="shared" si="4"/>
        <v>7801.2289541666651</v>
      </c>
      <c r="N14" s="25">
        <v>28300000</v>
      </c>
      <c r="O14" s="4">
        <v>5.0000000000000001E-3</v>
      </c>
      <c r="P14" s="15">
        <f t="shared" si="7"/>
        <v>11630.13698630137</v>
      </c>
      <c r="Q14" s="25"/>
      <c r="R14" s="24">
        <f t="shared" si="6"/>
        <v>11630.13698630137</v>
      </c>
      <c r="S14" s="25">
        <v>4410125.8</v>
      </c>
      <c r="T14" s="4">
        <v>5.0000000000000001E-3</v>
      </c>
      <c r="U14" s="15">
        <f t="shared" si="11"/>
        <v>1812.3804657534247</v>
      </c>
      <c r="V14" s="25"/>
      <c r="W14" s="24">
        <f t="shared" si="8"/>
        <v>1812.3804657534247</v>
      </c>
      <c r="X14" s="33">
        <f t="shared" si="9"/>
        <v>39938.298368721466</v>
      </c>
      <c r="Y14" s="33">
        <f t="shared" si="9"/>
        <v>0</v>
      </c>
      <c r="Z14" s="34">
        <f t="shared" si="10"/>
        <v>39938.298368721466</v>
      </c>
      <c r="AA14" s="22">
        <v>42338</v>
      </c>
    </row>
    <row r="15" spans="1:29" x14ac:dyDescent="0.25">
      <c r="A15" s="6"/>
      <c r="B15" s="2">
        <v>42369</v>
      </c>
      <c r="C15" s="3">
        <v>31</v>
      </c>
      <c r="D15" s="4">
        <v>5.0000000000000001E-3</v>
      </c>
      <c r="E15" s="15">
        <v>44866924.710000001</v>
      </c>
      <c r="F15" s="15">
        <f t="shared" si="2"/>
        <v>19317.703694583332</v>
      </c>
      <c r="G15" s="15"/>
      <c r="H15" s="16">
        <f>F15</f>
        <v>19317.703694583332</v>
      </c>
      <c r="I15" s="25">
        <v>18722949.489999998</v>
      </c>
      <c r="J15" s="4">
        <v>5.0000000000000001E-3</v>
      </c>
      <c r="K15" s="15">
        <f t="shared" si="5"/>
        <v>8061.269919305555</v>
      </c>
      <c r="L15" s="29"/>
      <c r="M15" s="24">
        <f>K15</f>
        <v>8061.269919305555</v>
      </c>
      <c r="N15" s="25">
        <v>28300000</v>
      </c>
      <c r="O15" s="4">
        <v>5.0000000000000001E-3</v>
      </c>
      <c r="P15" s="15">
        <f t="shared" si="7"/>
        <v>12017.808219178081</v>
      </c>
      <c r="Q15" s="25"/>
      <c r="R15" s="24">
        <f>P15</f>
        <v>12017.808219178081</v>
      </c>
      <c r="S15" s="25">
        <v>4410125.8</v>
      </c>
      <c r="T15" s="4">
        <v>5.0000000000000001E-3</v>
      </c>
      <c r="U15" s="15">
        <f t="shared" si="11"/>
        <v>1872.7931479452056</v>
      </c>
      <c r="V15" s="25"/>
      <c r="W15" s="24">
        <f>U15</f>
        <v>1872.7931479452056</v>
      </c>
      <c r="X15" s="33">
        <f t="shared" si="9"/>
        <v>41269.574981012178</v>
      </c>
      <c r="Y15" s="33">
        <f t="shared" si="9"/>
        <v>0</v>
      </c>
      <c r="Z15" s="34">
        <f t="shared" si="10"/>
        <v>41269.574981012178</v>
      </c>
      <c r="AA15" s="22">
        <v>42369</v>
      </c>
    </row>
    <row r="16" spans="1:29" x14ac:dyDescent="0.25">
      <c r="A16" s="6"/>
      <c r="B16" s="2">
        <v>42400</v>
      </c>
      <c r="C16" s="3">
        <v>31</v>
      </c>
      <c r="D16" s="4">
        <v>5.0000000000000001E-3</v>
      </c>
      <c r="E16" s="15">
        <v>44866924.710000001</v>
      </c>
      <c r="F16" s="15">
        <f t="shared" si="2"/>
        <v>19317.703694583332</v>
      </c>
      <c r="G16" s="15">
        <f>H16-F16</f>
        <v>263765.29630541668</v>
      </c>
      <c r="H16" s="16">
        <v>283083</v>
      </c>
      <c r="I16" s="25">
        <v>18722949.489999998</v>
      </c>
      <c r="J16" s="4">
        <v>5.0000000000000001E-3</v>
      </c>
      <c r="K16" s="15">
        <f t="shared" si="5"/>
        <v>8061.269919305555</v>
      </c>
      <c r="L16" s="29">
        <f>M16-K16</f>
        <v>110129.93008069444</v>
      </c>
      <c r="M16" s="24">
        <v>118191.2</v>
      </c>
      <c r="N16" s="25">
        <v>28300000</v>
      </c>
      <c r="O16" s="4">
        <v>5.0000000000000001E-3</v>
      </c>
      <c r="P16" s="15">
        <f>C16*N16*O16/360</f>
        <v>12184.722222222223</v>
      </c>
      <c r="Q16" s="29">
        <f>R16-P16</f>
        <v>166370.95777777777</v>
      </c>
      <c r="R16" s="24">
        <v>178555.68</v>
      </c>
      <c r="S16" s="25">
        <v>4410125.8</v>
      </c>
      <c r="T16" s="4">
        <v>5.0000000000000001E-3</v>
      </c>
      <c r="U16" s="15">
        <f t="shared" si="11"/>
        <v>1872.7931479452056</v>
      </c>
      <c r="V16" s="25">
        <f>W16-U16</f>
        <v>25952.406852054795</v>
      </c>
      <c r="W16" s="24">
        <v>27825.200000000001</v>
      </c>
      <c r="X16" s="33">
        <f t="shared" si="9"/>
        <v>41436.488984056319</v>
      </c>
      <c r="Y16" s="33">
        <f t="shared" si="9"/>
        <v>566218.59101594368</v>
      </c>
      <c r="Z16" s="34">
        <f t="shared" si="10"/>
        <v>607655.07999999996</v>
      </c>
      <c r="AA16" s="22"/>
      <c r="AC16" s="40">
        <f>E16+I16+N16+S16</f>
        <v>96300000</v>
      </c>
    </row>
    <row r="17" spans="1:29" x14ac:dyDescent="0.25">
      <c r="A17" s="6"/>
      <c r="B17" s="2">
        <v>42429</v>
      </c>
      <c r="C17" s="3">
        <v>29</v>
      </c>
      <c r="D17" s="4">
        <v>5.0000000000000001E-3</v>
      </c>
      <c r="E17" s="15">
        <f>E16-G16</f>
        <v>44603159.413694583</v>
      </c>
      <c r="F17" s="15">
        <f t="shared" si="2"/>
        <v>17965.161430515873</v>
      </c>
      <c r="G17" s="15">
        <f t="shared" ref="G17:G80" si="12">H17-F17</f>
        <v>265117.83856948413</v>
      </c>
      <c r="H17" s="16">
        <v>283083</v>
      </c>
      <c r="I17" s="25">
        <f>I16-L16</f>
        <v>18612819.559919305</v>
      </c>
      <c r="J17" s="4">
        <v>5.0000000000000001E-3</v>
      </c>
      <c r="K17" s="15">
        <f t="shared" si="5"/>
        <v>7496.8301005230533</v>
      </c>
      <c r="L17" s="29">
        <f t="shared" ref="L17:L80" si="13">M17-K17</f>
        <v>110694.36989947694</v>
      </c>
      <c r="M17" s="24">
        <v>118191.2</v>
      </c>
      <c r="N17" s="25">
        <f>N16-Q16</f>
        <v>28133629.04222222</v>
      </c>
      <c r="O17" s="4">
        <v>5.0000000000000001E-3</v>
      </c>
      <c r="P17" s="15">
        <f>C17*N17*O17/360</f>
        <v>11331.600586450617</v>
      </c>
      <c r="Q17" s="29">
        <f t="shared" ref="Q17:Q80" si="14">R17-P17</f>
        <v>167224.07941354936</v>
      </c>
      <c r="R17" s="24">
        <v>178555.68</v>
      </c>
      <c r="S17" s="25">
        <f>S16-V16</f>
        <v>4384173.3931479454</v>
      </c>
      <c r="T17" s="4">
        <v>5.0000000000000001E-3</v>
      </c>
      <c r="U17" s="15">
        <f t="shared" si="11"/>
        <v>1741.657923305348</v>
      </c>
      <c r="V17" s="25">
        <f>W17-U17</f>
        <v>26083.542076694652</v>
      </c>
      <c r="W17" s="24">
        <v>27825.200000000001</v>
      </c>
      <c r="X17" s="33">
        <f t="shared" si="9"/>
        <v>38535.25004079489</v>
      </c>
      <c r="Y17" s="33">
        <f t="shared" si="9"/>
        <v>569119.82995920512</v>
      </c>
      <c r="Z17" s="34">
        <f t="shared" si="10"/>
        <v>607655.07999999996</v>
      </c>
      <c r="AA17" s="22"/>
      <c r="AC17" s="40">
        <f t="shared" ref="AC17:AC80" si="15">E17+I17+N17+S17</f>
        <v>95733781.40898405</v>
      </c>
    </row>
    <row r="18" spans="1:29" x14ac:dyDescent="0.25">
      <c r="A18" s="6"/>
      <c r="B18" s="2">
        <v>42460</v>
      </c>
      <c r="C18" s="3">
        <v>31</v>
      </c>
      <c r="D18" s="4">
        <v>5.0000000000000001E-3</v>
      </c>
      <c r="E18" s="15">
        <f t="shared" ref="E18:E81" si="16">E17-G17</f>
        <v>44338041.575125098</v>
      </c>
      <c r="F18" s="15">
        <f t="shared" si="2"/>
        <v>19089.990122623309</v>
      </c>
      <c r="G18" s="15">
        <f t="shared" si="12"/>
        <v>263993.00987737667</v>
      </c>
      <c r="H18" s="16">
        <v>283083</v>
      </c>
      <c r="I18" s="25">
        <f t="shared" ref="I18:I81" si="17">I17-L17</f>
        <v>18502125.190019827</v>
      </c>
      <c r="J18" s="4">
        <v>5.0000000000000001E-3</v>
      </c>
      <c r="K18" s="15">
        <f t="shared" si="5"/>
        <v>7966.1927901474255</v>
      </c>
      <c r="L18" s="29">
        <f t="shared" si="13"/>
        <v>110225.00720985257</v>
      </c>
      <c r="M18" s="24">
        <v>118191.2</v>
      </c>
      <c r="N18" s="25">
        <f t="shared" ref="N18:N81" si="18">N17-Q17</f>
        <v>27966404.962808672</v>
      </c>
      <c r="O18" s="4">
        <v>5.0000000000000001E-3</v>
      </c>
      <c r="P18" s="15">
        <f t="shared" ref="P18:P81" si="19">C18*N18*O18/360</f>
        <v>12041.091025653732</v>
      </c>
      <c r="Q18" s="29">
        <f t="shared" si="14"/>
        <v>166514.58897434626</v>
      </c>
      <c r="R18" s="24">
        <v>178555.68</v>
      </c>
      <c r="S18" s="25">
        <f>S17-V17</f>
        <v>4358089.8510712506</v>
      </c>
      <c r="T18" s="4">
        <v>5.0000000000000001E-3</v>
      </c>
      <c r="U18" s="15">
        <f t="shared" si="11"/>
        <v>1850.6956901809422</v>
      </c>
      <c r="V18" s="25">
        <f>W18-U18</f>
        <v>25974.504309819058</v>
      </c>
      <c r="W18" s="24">
        <v>27825.200000000001</v>
      </c>
      <c r="X18" s="33">
        <f t="shared" si="9"/>
        <v>40947.969628605402</v>
      </c>
      <c r="Y18" s="33">
        <f t="shared" si="9"/>
        <v>566707.11037139455</v>
      </c>
      <c r="Z18" s="34">
        <f t="shared" si="10"/>
        <v>607655.08000000007</v>
      </c>
      <c r="AA18" s="22"/>
      <c r="AC18" s="40">
        <f t="shared" si="15"/>
        <v>95164661.579024851</v>
      </c>
    </row>
    <row r="19" spans="1:29" x14ac:dyDescent="0.25">
      <c r="A19" s="6"/>
      <c r="B19" s="2">
        <v>42490</v>
      </c>
      <c r="C19" s="3">
        <v>30</v>
      </c>
      <c r="D19" s="4">
        <v>5.0000000000000001E-3</v>
      </c>
      <c r="E19" s="15">
        <f t="shared" si="16"/>
        <v>44074048.565247722</v>
      </c>
      <c r="F19" s="15">
        <f t="shared" si="2"/>
        <v>18364.18690218655</v>
      </c>
      <c r="G19" s="15">
        <f t="shared" si="12"/>
        <v>264718.81309781346</v>
      </c>
      <c r="H19" s="16">
        <v>283083</v>
      </c>
      <c r="I19" s="25">
        <f t="shared" si="17"/>
        <v>18391900.182809975</v>
      </c>
      <c r="J19" s="4">
        <v>5.0000000000000001E-3</v>
      </c>
      <c r="K19" s="15">
        <f t="shared" si="5"/>
        <v>7663.2917428374894</v>
      </c>
      <c r="L19" s="29">
        <f t="shared" si="13"/>
        <v>110527.9082571625</v>
      </c>
      <c r="M19" s="24">
        <v>118191.2</v>
      </c>
      <c r="N19" s="25">
        <f t="shared" si="18"/>
        <v>27799890.373834327</v>
      </c>
      <c r="O19" s="4">
        <v>5.0000000000000001E-3</v>
      </c>
      <c r="P19" s="15">
        <f t="shared" si="19"/>
        <v>11583.287655764303</v>
      </c>
      <c r="Q19" s="29">
        <f t="shared" si="14"/>
        <v>166972.39234423568</v>
      </c>
      <c r="R19" s="24">
        <v>178555.68</v>
      </c>
      <c r="S19" s="25">
        <f t="shared" ref="S19:S82" si="20">S18-V18</f>
        <v>4332115.3467614315</v>
      </c>
      <c r="T19" s="4">
        <v>5.0000000000000001E-3</v>
      </c>
      <c r="U19" s="15">
        <f t="shared" si="11"/>
        <v>1780.32137538141</v>
      </c>
      <c r="V19" s="25">
        <f t="shared" ref="V19:V82" si="21">W19-U19</f>
        <v>26044.878624618592</v>
      </c>
      <c r="W19" s="24">
        <v>27825.200000000001</v>
      </c>
      <c r="X19" s="33">
        <f t="shared" si="9"/>
        <v>39391.087676169751</v>
      </c>
      <c r="Y19" s="33">
        <f t="shared" si="9"/>
        <v>568263.99232383026</v>
      </c>
      <c r="Z19" s="34">
        <f t="shared" si="10"/>
        <v>607655.07999999996</v>
      </c>
      <c r="AA19" s="22"/>
      <c r="AC19" s="40">
        <f t="shared" si="15"/>
        <v>94597954.468653455</v>
      </c>
    </row>
    <row r="20" spans="1:29" x14ac:dyDescent="0.25">
      <c r="A20" s="6"/>
      <c r="B20" s="2">
        <v>42521</v>
      </c>
      <c r="C20" s="3">
        <v>31</v>
      </c>
      <c r="D20" s="4">
        <v>5.0000000000000001E-3</v>
      </c>
      <c r="E20" s="15">
        <f t="shared" si="16"/>
        <v>43809329.75214991</v>
      </c>
      <c r="F20" s="15">
        <f t="shared" si="2"/>
        <v>18862.350309953432</v>
      </c>
      <c r="G20" s="15">
        <f t="shared" si="12"/>
        <v>264220.64969004656</v>
      </c>
      <c r="H20" s="16">
        <v>283083</v>
      </c>
      <c r="I20" s="25">
        <f t="shared" si="17"/>
        <v>18281372.274552811</v>
      </c>
      <c r="J20" s="4">
        <v>5.0000000000000001E-3</v>
      </c>
      <c r="K20" s="15">
        <f t="shared" si="5"/>
        <v>7871.1463959880157</v>
      </c>
      <c r="L20" s="29">
        <f t="shared" si="13"/>
        <v>110320.05360401198</v>
      </c>
      <c r="M20" s="24">
        <v>118191.2</v>
      </c>
      <c r="N20" s="25">
        <f t="shared" si="18"/>
        <v>27632917.98149009</v>
      </c>
      <c r="O20" s="4">
        <v>5.0000000000000001E-3</v>
      </c>
      <c r="P20" s="15">
        <f t="shared" si="19"/>
        <v>11897.506353141567</v>
      </c>
      <c r="Q20" s="29">
        <f t="shared" si="14"/>
        <v>166658.17364685843</v>
      </c>
      <c r="R20" s="24">
        <v>178555.68</v>
      </c>
      <c r="S20" s="25">
        <f t="shared" si="20"/>
        <v>4306070.4681368126</v>
      </c>
      <c r="T20" s="4">
        <v>5.0000000000000001E-3</v>
      </c>
      <c r="U20" s="15">
        <f t="shared" si="11"/>
        <v>1828.6052672909755</v>
      </c>
      <c r="V20" s="25">
        <f t="shared" si="21"/>
        <v>25996.594732709025</v>
      </c>
      <c r="W20" s="24">
        <v>27825.200000000001</v>
      </c>
      <c r="X20" s="33">
        <f t="shared" si="9"/>
        <v>40459.608326373986</v>
      </c>
      <c r="Y20" s="33">
        <f t="shared" si="9"/>
        <v>567195.47167362599</v>
      </c>
      <c r="Z20" s="34">
        <f t="shared" si="10"/>
        <v>607655.07999999984</v>
      </c>
      <c r="AA20" s="22"/>
      <c r="AC20" s="40">
        <f t="shared" si="15"/>
        <v>94029690.476329625</v>
      </c>
    </row>
    <row r="21" spans="1:29" x14ac:dyDescent="0.25">
      <c r="A21" s="6"/>
      <c r="B21" s="2">
        <v>42551</v>
      </c>
      <c r="C21" s="3">
        <v>30</v>
      </c>
      <c r="D21" s="4">
        <v>5.0000000000000001E-3</v>
      </c>
      <c r="E21" s="15">
        <f t="shared" si="16"/>
        <v>43545109.102459863</v>
      </c>
      <c r="F21" s="15">
        <f t="shared" si="2"/>
        <v>18143.795459358276</v>
      </c>
      <c r="G21" s="15">
        <f t="shared" si="12"/>
        <v>264939.20454064175</v>
      </c>
      <c r="H21" s="16">
        <v>283083</v>
      </c>
      <c r="I21" s="25">
        <f t="shared" si="17"/>
        <v>18171052.2209488</v>
      </c>
      <c r="J21" s="4">
        <v>5.0000000000000001E-3</v>
      </c>
      <c r="K21" s="15">
        <f t="shared" si="5"/>
        <v>7571.271758728667</v>
      </c>
      <c r="L21" s="29">
        <f t="shared" si="13"/>
        <v>110619.92824127134</v>
      </c>
      <c r="M21" s="24">
        <v>118191.2</v>
      </c>
      <c r="N21" s="25">
        <f t="shared" si="18"/>
        <v>27466259.807843231</v>
      </c>
      <c r="O21" s="4">
        <v>5.0000000000000001E-3</v>
      </c>
      <c r="P21" s="15">
        <f t="shared" si="19"/>
        <v>11444.27491993468</v>
      </c>
      <c r="Q21" s="29">
        <f t="shared" si="14"/>
        <v>167111.40508006531</v>
      </c>
      <c r="R21" s="24">
        <v>178555.68</v>
      </c>
      <c r="S21" s="25">
        <f t="shared" si="20"/>
        <v>4280073.8734041033</v>
      </c>
      <c r="T21" s="4">
        <v>5.0000000000000001E-3</v>
      </c>
      <c r="U21" s="15">
        <f t="shared" si="11"/>
        <v>1758.9344685222345</v>
      </c>
      <c r="V21" s="25">
        <f t="shared" si="21"/>
        <v>26066.265531477766</v>
      </c>
      <c r="W21" s="24">
        <v>27825.200000000001</v>
      </c>
      <c r="X21" s="33">
        <f t="shared" si="9"/>
        <v>38918.276606543855</v>
      </c>
      <c r="Y21" s="33">
        <f t="shared" si="9"/>
        <v>568736.80339345615</v>
      </c>
      <c r="Z21" s="34">
        <f t="shared" si="10"/>
        <v>607655.07999999996</v>
      </c>
      <c r="AA21" s="22"/>
      <c r="AC21" s="40">
        <f t="shared" si="15"/>
        <v>93462495.004656002</v>
      </c>
    </row>
    <row r="22" spans="1:29" x14ac:dyDescent="0.25">
      <c r="A22" s="6"/>
      <c r="B22" s="2">
        <v>42582</v>
      </c>
      <c r="C22" s="3">
        <v>31</v>
      </c>
      <c r="D22" s="4">
        <v>5.0000000000000001E-3</v>
      </c>
      <c r="E22" s="15">
        <f t="shared" si="16"/>
        <v>43280169.897919223</v>
      </c>
      <c r="F22" s="15">
        <f t="shared" si="2"/>
        <v>18634.517594937442</v>
      </c>
      <c r="G22" s="15">
        <f t="shared" si="12"/>
        <v>264448.48240506253</v>
      </c>
      <c r="H22" s="16">
        <v>283083</v>
      </c>
      <c r="I22" s="25">
        <f t="shared" si="17"/>
        <v>18060432.292707529</v>
      </c>
      <c r="J22" s="4">
        <v>5.0000000000000001E-3</v>
      </c>
      <c r="K22" s="15">
        <f t="shared" si="5"/>
        <v>7776.0194593601864</v>
      </c>
      <c r="L22" s="29">
        <f>M22-K22</f>
        <v>110415.18054063981</v>
      </c>
      <c r="M22" s="24">
        <v>118191.2</v>
      </c>
      <c r="N22" s="25">
        <f t="shared" si="18"/>
        <v>27299148.402763166</v>
      </c>
      <c r="O22" s="4">
        <v>5.0000000000000001E-3</v>
      </c>
      <c r="P22" s="15">
        <f t="shared" si="19"/>
        <v>11753.800006745254</v>
      </c>
      <c r="Q22" s="29">
        <f t="shared" si="14"/>
        <v>166801.87999325473</v>
      </c>
      <c r="R22" s="24">
        <v>178555.68</v>
      </c>
      <c r="S22" s="25">
        <f t="shared" si="20"/>
        <v>4254007.6078726258</v>
      </c>
      <c r="T22" s="4">
        <v>5.0000000000000001E-3</v>
      </c>
      <c r="U22" s="15">
        <f t="shared" si="11"/>
        <v>1806.496381425362</v>
      </c>
      <c r="V22" s="25">
        <f t="shared" si="21"/>
        <v>26018.70361857464</v>
      </c>
      <c r="W22" s="24">
        <v>27825.200000000001</v>
      </c>
      <c r="X22" s="33">
        <f t="shared" si="9"/>
        <v>39970.833442468247</v>
      </c>
      <c r="Y22" s="33">
        <f t="shared" si="9"/>
        <v>567684.24655753165</v>
      </c>
      <c r="Z22" s="34">
        <f t="shared" si="10"/>
        <v>607655.07999999996</v>
      </c>
      <c r="AA22" s="22"/>
      <c r="AC22" s="40">
        <f t="shared" si="15"/>
        <v>92893758.201262549</v>
      </c>
    </row>
    <row r="23" spans="1:29" x14ac:dyDescent="0.25">
      <c r="A23" s="6"/>
      <c r="B23" s="2">
        <v>42613</v>
      </c>
      <c r="C23" s="3">
        <v>31</v>
      </c>
      <c r="D23" s="4">
        <v>5.0000000000000001E-3</v>
      </c>
      <c r="E23" s="15">
        <f t="shared" si="16"/>
        <v>43015721.415514164</v>
      </c>
      <c r="F23" s="15">
        <f t="shared" si="2"/>
        <v>18520.657831679709</v>
      </c>
      <c r="G23" s="15">
        <f t="shared" si="12"/>
        <v>264562.34216832032</v>
      </c>
      <c r="H23" s="16">
        <v>283083</v>
      </c>
      <c r="I23" s="25">
        <f t="shared" si="17"/>
        <v>17950017.112166889</v>
      </c>
      <c r="J23" s="4">
        <v>5.0000000000000001E-3</v>
      </c>
      <c r="K23" s="15">
        <f t="shared" si="5"/>
        <v>7728.4795899607434</v>
      </c>
      <c r="L23" s="29">
        <f t="shared" si="13"/>
        <v>110462.72041003926</v>
      </c>
      <c r="M23" s="24">
        <v>118191.2</v>
      </c>
      <c r="N23" s="25">
        <f t="shared" si="18"/>
        <v>27132346.522769909</v>
      </c>
      <c r="O23" s="4">
        <v>5.0000000000000001E-3</v>
      </c>
      <c r="P23" s="15">
        <f t="shared" si="19"/>
        <v>11681.982530637044</v>
      </c>
      <c r="Q23" s="29">
        <f t="shared" si="14"/>
        <v>166873.69746936296</v>
      </c>
      <c r="R23" s="24">
        <v>178555.68</v>
      </c>
      <c r="S23" s="25">
        <f t="shared" si="20"/>
        <v>4227988.9042540509</v>
      </c>
      <c r="T23" s="4">
        <v>5.0000000000000001E-3</v>
      </c>
      <c r="U23" s="15">
        <f t="shared" si="11"/>
        <v>1795.4473429024054</v>
      </c>
      <c r="V23" s="25">
        <f t="shared" si="21"/>
        <v>26029.752657097597</v>
      </c>
      <c r="W23" s="24">
        <v>27825.200000000001</v>
      </c>
      <c r="X23" s="33">
        <f t="shared" si="9"/>
        <v>39726.567295179906</v>
      </c>
      <c r="Y23" s="33">
        <f t="shared" si="9"/>
        <v>567928.51270482014</v>
      </c>
      <c r="Z23" s="34">
        <f t="shared" si="10"/>
        <v>607655.08000000007</v>
      </c>
      <c r="AA23" s="22"/>
      <c r="AC23" s="40">
        <f t="shared" si="15"/>
        <v>92326073.954705015</v>
      </c>
    </row>
    <row r="24" spans="1:29" x14ac:dyDescent="0.25">
      <c r="A24" s="6"/>
      <c r="B24" s="2">
        <v>42643</v>
      </c>
      <c r="C24" s="3">
        <v>30</v>
      </c>
      <c r="D24" s="4">
        <v>5.0000000000000001E-3</v>
      </c>
      <c r="E24" s="15">
        <f t="shared" si="16"/>
        <v>42751159.07334584</v>
      </c>
      <c r="F24" s="15">
        <f t="shared" si="2"/>
        <v>17812.982947227432</v>
      </c>
      <c r="G24" s="15">
        <f t="shared" si="12"/>
        <v>265270.01705277257</v>
      </c>
      <c r="H24" s="16">
        <v>283083</v>
      </c>
      <c r="I24" s="25">
        <f t="shared" si="17"/>
        <v>17839554.391756851</v>
      </c>
      <c r="J24" s="4">
        <v>5.0000000000000001E-3</v>
      </c>
      <c r="K24" s="15">
        <f t="shared" si="5"/>
        <v>7433.1476632320209</v>
      </c>
      <c r="L24" s="29">
        <f t="shared" si="13"/>
        <v>110758.05233676797</v>
      </c>
      <c r="M24" s="24">
        <v>118191.2</v>
      </c>
      <c r="N24" s="25">
        <f t="shared" si="18"/>
        <v>26965472.825300548</v>
      </c>
      <c r="O24" s="4">
        <v>5.0000000000000001E-3</v>
      </c>
      <c r="P24" s="15">
        <f t="shared" si="19"/>
        <v>11235.613677208561</v>
      </c>
      <c r="Q24" s="29">
        <f t="shared" si="14"/>
        <v>167320.06632279142</v>
      </c>
      <c r="R24" s="24">
        <v>178555.68</v>
      </c>
      <c r="S24" s="25">
        <f t="shared" si="20"/>
        <v>4201959.1515969532</v>
      </c>
      <c r="T24" s="4">
        <v>5.0000000000000001E-3</v>
      </c>
      <c r="U24" s="15">
        <f t="shared" si="11"/>
        <v>1726.8325280535428</v>
      </c>
      <c r="V24" s="25">
        <f t="shared" si="21"/>
        <v>26098.367471946458</v>
      </c>
      <c r="W24" s="24">
        <v>27825.200000000001</v>
      </c>
      <c r="X24" s="33">
        <f t="shared" si="9"/>
        <v>38208.576815721557</v>
      </c>
      <c r="Y24" s="33">
        <f t="shared" si="9"/>
        <v>569446.50318427838</v>
      </c>
      <c r="Z24" s="34">
        <f t="shared" si="10"/>
        <v>607655.07999999984</v>
      </c>
      <c r="AA24" s="22"/>
      <c r="AC24" s="40">
        <f t="shared" si="15"/>
        <v>91758145.44200018</v>
      </c>
    </row>
    <row r="25" spans="1:29" x14ac:dyDescent="0.25">
      <c r="A25" s="6"/>
      <c r="B25" s="2">
        <v>42674</v>
      </c>
      <c r="C25" s="3">
        <v>31</v>
      </c>
      <c r="D25" s="4">
        <v>5.0000000000000001E-3</v>
      </c>
      <c r="E25" s="15">
        <f t="shared" si="16"/>
        <v>42485889.05629307</v>
      </c>
      <c r="F25" s="15">
        <f t="shared" si="2"/>
        <v>18292.53556590396</v>
      </c>
      <c r="G25" s="15">
        <f t="shared" si="12"/>
        <v>264790.46443409607</v>
      </c>
      <c r="H25" s="16">
        <v>283083</v>
      </c>
      <c r="I25" s="25">
        <f t="shared" si="17"/>
        <v>17728796.339420084</v>
      </c>
      <c r="J25" s="4">
        <v>5.0000000000000001E-3</v>
      </c>
      <c r="K25" s="15">
        <f t="shared" si="5"/>
        <v>7633.2317572503143</v>
      </c>
      <c r="L25" s="29">
        <f t="shared" si="13"/>
        <v>110557.96824274969</v>
      </c>
      <c r="M25" s="24">
        <v>118191.2</v>
      </c>
      <c r="N25" s="25">
        <f t="shared" si="18"/>
        <v>26798152.758977756</v>
      </c>
      <c r="O25" s="4">
        <v>5.0000000000000001E-3</v>
      </c>
      <c r="P25" s="15">
        <f t="shared" si="19"/>
        <v>11538.093549004312</v>
      </c>
      <c r="Q25" s="29">
        <f t="shared" si="14"/>
        <v>167017.58645099567</v>
      </c>
      <c r="R25" s="24">
        <v>178555.68</v>
      </c>
      <c r="S25" s="25">
        <f t="shared" si="20"/>
        <v>4175860.7841250068</v>
      </c>
      <c r="T25" s="4">
        <v>5.0000000000000001E-3</v>
      </c>
      <c r="U25" s="15">
        <f t="shared" si="11"/>
        <v>1773.3107439434962</v>
      </c>
      <c r="V25" s="25">
        <f t="shared" si="21"/>
        <v>26051.889256056504</v>
      </c>
      <c r="W25" s="24">
        <v>27825.200000000001</v>
      </c>
      <c r="X25" s="33">
        <f t="shared" si="9"/>
        <v>39237.171616102081</v>
      </c>
      <c r="Y25" s="33">
        <f t="shared" si="9"/>
        <v>568417.90838389797</v>
      </c>
      <c r="Z25" s="34">
        <f t="shared" si="10"/>
        <v>607655.07999999996</v>
      </c>
      <c r="AA25" s="22"/>
      <c r="AC25" s="40">
        <f t="shared" si="15"/>
        <v>91188698.938815907</v>
      </c>
    </row>
    <row r="26" spans="1:29" x14ac:dyDescent="0.25">
      <c r="A26" s="6"/>
      <c r="B26" s="2">
        <v>42704</v>
      </c>
      <c r="C26" s="3">
        <v>30</v>
      </c>
      <c r="D26" s="4">
        <v>5.0000000000000001E-3</v>
      </c>
      <c r="E26" s="15">
        <f t="shared" si="16"/>
        <v>42221098.591858976</v>
      </c>
      <c r="F26" s="15">
        <f t="shared" si="2"/>
        <v>17592.124413274574</v>
      </c>
      <c r="G26" s="15">
        <f t="shared" si="12"/>
        <v>265490.87558672542</v>
      </c>
      <c r="H26" s="16">
        <v>283083</v>
      </c>
      <c r="I26" s="25">
        <f t="shared" si="17"/>
        <v>17618238.371177334</v>
      </c>
      <c r="J26" s="4">
        <v>5.0000000000000001E-3</v>
      </c>
      <c r="K26" s="15">
        <f t="shared" si="5"/>
        <v>7340.9326546572229</v>
      </c>
      <c r="L26" s="29">
        <f t="shared" si="13"/>
        <v>110850.26734534277</v>
      </c>
      <c r="M26" s="24">
        <v>118191.2</v>
      </c>
      <c r="N26" s="25">
        <f t="shared" si="18"/>
        <v>26631135.172526762</v>
      </c>
      <c r="O26" s="4">
        <v>5.0000000000000001E-3</v>
      </c>
      <c r="P26" s="15">
        <f t="shared" si="19"/>
        <v>11096.306321886152</v>
      </c>
      <c r="Q26" s="29">
        <f t="shared" si="14"/>
        <v>167459.37367811383</v>
      </c>
      <c r="R26" s="24">
        <v>178555.68</v>
      </c>
      <c r="S26" s="25">
        <f t="shared" si="20"/>
        <v>4149808.8948689504</v>
      </c>
      <c r="T26" s="4">
        <v>5.0000000000000001E-3</v>
      </c>
      <c r="U26" s="15">
        <f t="shared" si="11"/>
        <v>1705.4009156995685</v>
      </c>
      <c r="V26" s="25">
        <f t="shared" si="21"/>
        <v>26119.799084300434</v>
      </c>
      <c r="W26" s="24">
        <v>27825.200000000001</v>
      </c>
      <c r="X26" s="33">
        <f t="shared" si="9"/>
        <v>37734.764305517514</v>
      </c>
      <c r="Y26" s="33">
        <f t="shared" si="9"/>
        <v>569920.31569448241</v>
      </c>
      <c r="Z26" s="34">
        <f t="shared" si="10"/>
        <v>607655.07999999996</v>
      </c>
      <c r="AA26" s="22"/>
      <c r="AC26" s="40">
        <f t="shared" si="15"/>
        <v>90620281.030432031</v>
      </c>
    </row>
    <row r="27" spans="1:29" x14ac:dyDescent="0.25">
      <c r="A27" s="6"/>
      <c r="B27" s="2">
        <v>42735</v>
      </c>
      <c r="C27" s="3">
        <v>31</v>
      </c>
      <c r="D27" s="4">
        <v>5.0000000000000001E-3</v>
      </c>
      <c r="E27" s="15">
        <f t="shared" si="16"/>
        <v>41955607.71627225</v>
      </c>
      <c r="F27" s="15">
        <f t="shared" si="2"/>
        <v>18064.21998895055</v>
      </c>
      <c r="G27" s="15">
        <f t="shared" si="12"/>
        <v>265018.78001104947</v>
      </c>
      <c r="H27" s="16">
        <v>283083</v>
      </c>
      <c r="I27" s="25">
        <f t="shared" si="17"/>
        <v>17507388.103831992</v>
      </c>
      <c r="J27" s="4">
        <v>5.0000000000000001E-3</v>
      </c>
      <c r="K27" s="15">
        <f t="shared" si="5"/>
        <v>7537.9032113721078</v>
      </c>
      <c r="L27" s="29">
        <f t="shared" si="13"/>
        <v>110653.29678862789</v>
      </c>
      <c r="M27" s="24">
        <v>118191.2</v>
      </c>
      <c r="N27" s="25">
        <f t="shared" si="18"/>
        <v>26463675.798848648</v>
      </c>
      <c r="O27" s="4">
        <v>5.0000000000000001E-3</v>
      </c>
      <c r="P27" s="15">
        <f t="shared" si="19"/>
        <v>11394.08263561539</v>
      </c>
      <c r="Q27" s="29">
        <f t="shared" si="14"/>
        <v>167161.59736438459</v>
      </c>
      <c r="R27" s="24">
        <v>178555.68</v>
      </c>
      <c r="S27" s="25">
        <f t="shared" si="20"/>
        <v>4123689.0957846497</v>
      </c>
      <c r="T27" s="4">
        <v>5.0000000000000001E-3</v>
      </c>
      <c r="U27" s="15">
        <f t="shared" si="11"/>
        <v>1751.155643415399</v>
      </c>
      <c r="V27" s="25">
        <f t="shared" si="21"/>
        <v>26074.0443565846</v>
      </c>
      <c r="W27" s="24">
        <v>27825.200000000001</v>
      </c>
      <c r="X27" s="33">
        <f t="shared" si="9"/>
        <v>38747.361479353443</v>
      </c>
      <c r="Y27" s="33">
        <f t="shared" si="9"/>
        <v>568907.71852064645</v>
      </c>
      <c r="Z27" s="34">
        <f t="shared" si="10"/>
        <v>607655.07999999984</v>
      </c>
      <c r="AA27" s="22"/>
      <c r="AC27" s="40">
        <f t="shared" si="15"/>
        <v>90050360.714737535</v>
      </c>
    </row>
    <row r="28" spans="1:29" x14ac:dyDescent="0.25">
      <c r="A28" s="6"/>
      <c r="B28" s="2">
        <v>42766</v>
      </c>
      <c r="C28" s="3">
        <v>31</v>
      </c>
      <c r="D28" s="4">
        <v>5.0000000000000001E-3</v>
      </c>
      <c r="E28" s="15">
        <f t="shared" si="16"/>
        <v>41690588.936261199</v>
      </c>
      <c r="F28" s="15">
        <f t="shared" si="2"/>
        <v>17950.114680890241</v>
      </c>
      <c r="G28" s="15">
        <f t="shared" si="12"/>
        <v>265132.88531910977</v>
      </c>
      <c r="H28" s="16">
        <v>283083</v>
      </c>
      <c r="I28" s="25">
        <f t="shared" si="17"/>
        <v>17396734.807043362</v>
      </c>
      <c r="J28" s="4">
        <v>5.0000000000000001E-3</v>
      </c>
      <c r="K28" s="15">
        <f t="shared" si="5"/>
        <v>7490.260819699226</v>
      </c>
      <c r="L28" s="29">
        <f t="shared" si="13"/>
        <v>110700.93918030077</v>
      </c>
      <c r="M28" s="24">
        <v>118191.2</v>
      </c>
      <c r="N28" s="25">
        <f t="shared" si="18"/>
        <v>26296514.201484263</v>
      </c>
      <c r="O28" s="4">
        <v>5.0000000000000001E-3</v>
      </c>
      <c r="P28" s="15">
        <f t="shared" si="19"/>
        <v>11322.110281194615</v>
      </c>
      <c r="Q28" s="29">
        <f t="shared" si="14"/>
        <v>167233.56971880537</v>
      </c>
      <c r="R28" s="24">
        <v>178555.68</v>
      </c>
      <c r="S28" s="25">
        <f t="shared" si="20"/>
        <v>4097615.0514280652</v>
      </c>
      <c r="T28" s="4">
        <v>5.0000000000000001E-3</v>
      </c>
      <c r="U28" s="15">
        <f t="shared" si="11"/>
        <v>1740.0831040310961</v>
      </c>
      <c r="V28" s="25">
        <f t="shared" si="21"/>
        <v>26085.116895968906</v>
      </c>
      <c r="W28" s="24">
        <v>27825.200000000001</v>
      </c>
      <c r="X28" s="33">
        <f t="shared" si="9"/>
        <v>38502.568885815177</v>
      </c>
      <c r="Y28" s="33">
        <f t="shared" si="9"/>
        <v>569152.51111418486</v>
      </c>
      <c r="Z28" s="34">
        <f t="shared" si="10"/>
        <v>607655.07999999984</v>
      </c>
      <c r="AA28" s="22"/>
      <c r="AC28" s="40">
        <f t="shared" si="15"/>
        <v>89481452.996216893</v>
      </c>
    </row>
    <row r="29" spans="1:29" x14ac:dyDescent="0.25">
      <c r="A29" s="6"/>
      <c r="B29" s="2">
        <v>42794</v>
      </c>
      <c r="C29" s="3">
        <v>28</v>
      </c>
      <c r="D29" s="4">
        <v>5.0000000000000001E-3</v>
      </c>
      <c r="E29" s="15">
        <f t="shared" si="16"/>
        <v>41425456.050942093</v>
      </c>
      <c r="F29" s="15">
        <f t="shared" si="2"/>
        <v>16109.899575366373</v>
      </c>
      <c r="G29" s="15">
        <f t="shared" si="12"/>
        <v>266973.10042463365</v>
      </c>
      <c r="H29" s="16">
        <v>283083</v>
      </c>
      <c r="I29" s="25">
        <f t="shared" si="17"/>
        <v>17286033.867863063</v>
      </c>
      <c r="J29" s="4">
        <v>5.0000000000000001E-3</v>
      </c>
      <c r="K29" s="15">
        <f t="shared" si="5"/>
        <v>6722.3465041689687</v>
      </c>
      <c r="L29" s="29">
        <f t="shared" si="13"/>
        <v>111468.85349583103</v>
      </c>
      <c r="M29" s="24">
        <v>118191.2</v>
      </c>
      <c r="N29" s="25">
        <f t="shared" si="18"/>
        <v>26129280.631765459</v>
      </c>
      <c r="O29" s="4">
        <v>5.0000000000000001E-3</v>
      </c>
      <c r="P29" s="15">
        <f t="shared" si="19"/>
        <v>10161.386912353235</v>
      </c>
      <c r="Q29" s="29">
        <f t="shared" si="14"/>
        <v>168394.29308764677</v>
      </c>
      <c r="R29" s="24">
        <v>178555.68</v>
      </c>
      <c r="S29" s="25">
        <f t="shared" si="20"/>
        <v>4071529.9345320961</v>
      </c>
      <c r="T29" s="4">
        <v>5.0000000000000001E-3</v>
      </c>
      <c r="U29" s="15">
        <f t="shared" si="11"/>
        <v>1561.6827146150506</v>
      </c>
      <c r="V29" s="25">
        <f t="shared" si="21"/>
        <v>26263.517285384951</v>
      </c>
      <c r="W29" s="24">
        <v>27825.200000000001</v>
      </c>
      <c r="X29" s="33">
        <f t="shared" si="9"/>
        <v>34555.315706503628</v>
      </c>
      <c r="Y29" s="33">
        <f t="shared" si="9"/>
        <v>573099.76429349638</v>
      </c>
      <c r="Z29" s="34">
        <f t="shared" si="10"/>
        <v>607655.07999999996</v>
      </c>
      <c r="AA29" s="22"/>
      <c r="AC29" s="40">
        <f t="shared" si="15"/>
        <v>88912300.485102698</v>
      </c>
    </row>
    <row r="30" spans="1:29" x14ac:dyDescent="0.25">
      <c r="A30" s="6"/>
      <c r="B30" s="2">
        <v>42825</v>
      </c>
      <c r="C30" s="3">
        <v>31</v>
      </c>
      <c r="D30" s="4">
        <v>5.0000000000000001E-3</v>
      </c>
      <c r="E30" s="15">
        <f t="shared" si="16"/>
        <v>41158482.950517461</v>
      </c>
      <c r="F30" s="15">
        <f t="shared" si="2"/>
        <v>17721.013492583908</v>
      </c>
      <c r="G30" s="15">
        <f t="shared" si="12"/>
        <v>265361.98650741612</v>
      </c>
      <c r="H30" s="16">
        <v>283083</v>
      </c>
      <c r="I30" s="25">
        <f t="shared" si="17"/>
        <v>17174565.01436723</v>
      </c>
      <c r="J30" s="4">
        <v>5.0000000000000001E-3</v>
      </c>
      <c r="K30" s="15">
        <f t="shared" si="5"/>
        <v>7394.6043811858917</v>
      </c>
      <c r="L30" s="29">
        <f t="shared" si="13"/>
        <v>110796.5956188141</v>
      </c>
      <c r="M30" s="24">
        <v>118191.2</v>
      </c>
      <c r="N30" s="25">
        <f t="shared" si="18"/>
        <v>25960886.338677812</v>
      </c>
      <c r="O30" s="4">
        <v>5.0000000000000001E-3</v>
      </c>
      <c r="P30" s="15">
        <f t="shared" si="19"/>
        <v>11177.603840264059</v>
      </c>
      <c r="Q30" s="29">
        <f t="shared" si="14"/>
        <v>167378.07615973594</v>
      </c>
      <c r="R30" s="24">
        <v>178555.68</v>
      </c>
      <c r="S30" s="25">
        <f t="shared" si="20"/>
        <v>4045266.417246711</v>
      </c>
      <c r="T30" s="4">
        <v>5.0000000000000001E-3</v>
      </c>
      <c r="U30" s="15">
        <f t="shared" si="11"/>
        <v>1717.8528621184664</v>
      </c>
      <c r="V30" s="25">
        <f t="shared" si="21"/>
        <v>26107.347137881534</v>
      </c>
      <c r="W30" s="24">
        <v>27825.200000000001</v>
      </c>
      <c r="X30" s="33">
        <f t="shared" si="9"/>
        <v>38011.074576152329</v>
      </c>
      <c r="Y30" s="33">
        <f t="shared" si="9"/>
        <v>569644.0054238477</v>
      </c>
      <c r="Z30" s="34">
        <f t="shared" si="10"/>
        <v>607655.08000000007</v>
      </c>
      <c r="AA30" s="22"/>
      <c r="AC30" s="40">
        <f t="shared" si="15"/>
        <v>88339200.720809221</v>
      </c>
    </row>
    <row r="31" spans="1:29" x14ac:dyDescent="0.25">
      <c r="A31" s="6"/>
      <c r="B31" s="2">
        <v>42855</v>
      </c>
      <c r="C31" s="3">
        <v>30</v>
      </c>
      <c r="D31" s="4">
        <v>5.0000000000000001E-3</v>
      </c>
      <c r="E31" s="15">
        <f t="shared" si="16"/>
        <v>40893120.964010045</v>
      </c>
      <c r="F31" s="15">
        <f t="shared" si="2"/>
        <v>17038.800401670851</v>
      </c>
      <c r="G31" s="15">
        <f t="shared" si="12"/>
        <v>266044.19959832914</v>
      </c>
      <c r="H31" s="16">
        <v>283083</v>
      </c>
      <c r="I31" s="25">
        <f t="shared" si="17"/>
        <v>17063768.418748416</v>
      </c>
      <c r="J31" s="4">
        <v>5.0000000000000001E-3</v>
      </c>
      <c r="K31" s="15">
        <f t="shared" si="5"/>
        <v>7109.9035078118404</v>
      </c>
      <c r="L31" s="29">
        <f t="shared" si="13"/>
        <v>111081.29649218815</v>
      </c>
      <c r="M31" s="24">
        <v>118191.2</v>
      </c>
      <c r="N31" s="25">
        <f t="shared" si="18"/>
        <v>25793508.262518078</v>
      </c>
      <c r="O31" s="4">
        <v>5.0000000000000001E-3</v>
      </c>
      <c r="P31" s="15">
        <f t="shared" si="19"/>
        <v>10747.295109382532</v>
      </c>
      <c r="Q31" s="29">
        <f t="shared" si="14"/>
        <v>167808.38489061745</v>
      </c>
      <c r="R31" s="24">
        <v>178555.68</v>
      </c>
      <c r="S31" s="25">
        <f t="shared" si="20"/>
        <v>4019159.0701088295</v>
      </c>
      <c r="T31" s="4">
        <v>5.0000000000000001E-3</v>
      </c>
      <c r="U31" s="15">
        <f t="shared" si="11"/>
        <v>1651.7092068940394</v>
      </c>
      <c r="V31" s="25">
        <f t="shared" si="21"/>
        <v>26173.490793105961</v>
      </c>
      <c r="W31" s="24">
        <v>27825.200000000001</v>
      </c>
      <c r="X31" s="33">
        <f t="shared" si="9"/>
        <v>36547.708225759263</v>
      </c>
      <c r="Y31" s="33">
        <f t="shared" si="9"/>
        <v>571107.37177424063</v>
      </c>
      <c r="Z31" s="34">
        <f t="shared" si="10"/>
        <v>607655.07999999984</v>
      </c>
      <c r="AA31" s="22"/>
      <c r="AC31" s="40">
        <f t="shared" si="15"/>
        <v>87769556.715385377</v>
      </c>
    </row>
    <row r="32" spans="1:29" x14ac:dyDescent="0.25">
      <c r="A32" s="6"/>
      <c r="B32" s="2">
        <v>42886</v>
      </c>
      <c r="C32" s="3">
        <v>31</v>
      </c>
      <c r="D32" s="4">
        <v>5.0000000000000001E-3</v>
      </c>
      <c r="E32" s="15">
        <f t="shared" si="16"/>
        <v>40627076.764411718</v>
      </c>
      <c r="F32" s="15">
        <f t="shared" si="2"/>
        <v>17492.213606899491</v>
      </c>
      <c r="G32" s="15">
        <f t="shared" si="12"/>
        <v>265590.78639310051</v>
      </c>
      <c r="H32" s="16">
        <v>283083</v>
      </c>
      <c r="I32" s="25">
        <f t="shared" si="17"/>
        <v>16952687.122256227</v>
      </c>
      <c r="J32" s="4">
        <v>5.0000000000000001E-3</v>
      </c>
      <c r="K32" s="15">
        <f t="shared" si="5"/>
        <v>7299.0736220825429</v>
      </c>
      <c r="L32" s="29">
        <f t="shared" si="13"/>
        <v>110892.12637791745</v>
      </c>
      <c r="M32" s="24">
        <v>118191.2</v>
      </c>
      <c r="N32" s="25">
        <f t="shared" si="18"/>
        <v>25625699.877627462</v>
      </c>
      <c r="O32" s="4">
        <v>5.0000000000000001E-3</v>
      </c>
      <c r="P32" s="15">
        <f t="shared" si="19"/>
        <v>11033.287447311825</v>
      </c>
      <c r="Q32" s="29">
        <f t="shared" si="14"/>
        <v>167522.39255268816</v>
      </c>
      <c r="R32" s="24">
        <v>178555.68</v>
      </c>
      <c r="S32" s="25">
        <f t="shared" si="20"/>
        <v>3992985.5793157234</v>
      </c>
      <c r="T32" s="4">
        <v>5.0000000000000001E-3</v>
      </c>
      <c r="U32" s="15">
        <f t="shared" si="11"/>
        <v>1695.6514103943484</v>
      </c>
      <c r="V32" s="25">
        <f t="shared" si="21"/>
        <v>26129.548589605653</v>
      </c>
      <c r="W32" s="24">
        <v>27825.200000000001</v>
      </c>
      <c r="X32" s="33">
        <f t="shared" si="9"/>
        <v>37520.226086688206</v>
      </c>
      <c r="Y32" s="33">
        <f t="shared" si="9"/>
        <v>570134.85391331173</v>
      </c>
      <c r="Z32" s="34">
        <f t="shared" si="10"/>
        <v>607655.07999999984</v>
      </c>
      <c r="AA32" s="22"/>
      <c r="AC32" s="40">
        <f t="shared" si="15"/>
        <v>87198449.343611121</v>
      </c>
    </row>
    <row r="33" spans="1:29" x14ac:dyDescent="0.25">
      <c r="A33" s="6"/>
      <c r="B33" s="2">
        <v>42916</v>
      </c>
      <c r="C33" s="3">
        <v>30</v>
      </c>
      <c r="D33" s="4">
        <v>5.0000000000000001E-3</v>
      </c>
      <c r="E33" s="15">
        <f t="shared" si="16"/>
        <v>40361485.978018619</v>
      </c>
      <c r="F33" s="15">
        <f t="shared" si="2"/>
        <v>16817.285824174425</v>
      </c>
      <c r="G33" s="15">
        <f t="shared" si="12"/>
        <v>266265.71417582559</v>
      </c>
      <c r="H33" s="16">
        <v>283083</v>
      </c>
      <c r="I33" s="25">
        <f t="shared" si="17"/>
        <v>16841794.995878309</v>
      </c>
      <c r="J33" s="4">
        <v>5.0000000000000001E-3</v>
      </c>
      <c r="K33" s="15">
        <f t="shared" si="5"/>
        <v>7017.4145816159626</v>
      </c>
      <c r="L33" s="29">
        <f t="shared" si="13"/>
        <v>111173.78541838404</v>
      </c>
      <c r="M33" s="24">
        <v>118191.2</v>
      </c>
      <c r="N33" s="25">
        <f t="shared" si="18"/>
        <v>25458177.485074773</v>
      </c>
      <c r="O33" s="4">
        <v>5.0000000000000001E-3</v>
      </c>
      <c r="P33" s="15">
        <f t="shared" si="19"/>
        <v>10607.57395211449</v>
      </c>
      <c r="Q33" s="29">
        <f t="shared" si="14"/>
        <v>167948.10604788549</v>
      </c>
      <c r="R33" s="24">
        <v>178555.68</v>
      </c>
      <c r="S33" s="25">
        <f t="shared" si="20"/>
        <v>3966856.0307261175</v>
      </c>
      <c r="T33" s="4">
        <v>5.0000000000000001E-3</v>
      </c>
      <c r="U33" s="15">
        <f t="shared" si="11"/>
        <v>1630.2148071477195</v>
      </c>
      <c r="V33" s="25">
        <f t="shared" si="21"/>
        <v>26194.98519285228</v>
      </c>
      <c r="W33" s="24">
        <v>27825.200000000001</v>
      </c>
      <c r="X33" s="33">
        <f t="shared" si="9"/>
        <v>36072.489165052597</v>
      </c>
      <c r="Y33" s="33">
        <f t="shared" si="9"/>
        <v>571582.59083494742</v>
      </c>
      <c r="Z33" s="34">
        <f t="shared" si="10"/>
        <v>607655.07999999996</v>
      </c>
      <c r="AA33" s="22"/>
      <c r="AC33" s="40">
        <f t="shared" si="15"/>
        <v>86628314.489697829</v>
      </c>
    </row>
    <row r="34" spans="1:29" x14ac:dyDescent="0.25">
      <c r="A34" s="6"/>
      <c r="B34" s="2">
        <v>42947</v>
      </c>
      <c r="C34" s="3">
        <v>31</v>
      </c>
      <c r="D34" s="4">
        <v>5.0000000000000001E-3</v>
      </c>
      <c r="E34" s="15">
        <f t="shared" si="16"/>
        <v>40095220.263842791</v>
      </c>
      <c r="F34" s="15">
        <f t="shared" si="2"/>
        <v>17263.219835821204</v>
      </c>
      <c r="G34" s="15">
        <f t="shared" si="12"/>
        <v>265819.78016417881</v>
      </c>
      <c r="H34" s="16">
        <v>283083</v>
      </c>
      <c r="I34" s="25">
        <f t="shared" si="17"/>
        <v>16730621.210459925</v>
      </c>
      <c r="J34" s="4">
        <v>5.0000000000000001E-3</v>
      </c>
      <c r="K34" s="15">
        <f t="shared" si="5"/>
        <v>7203.4619100591353</v>
      </c>
      <c r="L34" s="29">
        <f t="shared" si="13"/>
        <v>110987.73808994086</v>
      </c>
      <c r="M34" s="24">
        <v>118191.2</v>
      </c>
      <c r="N34" s="25">
        <f t="shared" si="18"/>
        <v>25290229.37902689</v>
      </c>
      <c r="O34" s="4">
        <v>5.0000000000000001E-3</v>
      </c>
      <c r="P34" s="15">
        <f t="shared" si="19"/>
        <v>10888.848760414356</v>
      </c>
      <c r="Q34" s="29">
        <f t="shared" si="14"/>
        <v>167666.83123958565</v>
      </c>
      <c r="R34" s="24">
        <v>178555.68</v>
      </c>
      <c r="S34" s="25">
        <f t="shared" si="20"/>
        <v>3940661.0455332655</v>
      </c>
      <c r="T34" s="4">
        <v>5.0000000000000001E-3</v>
      </c>
      <c r="U34" s="15">
        <f t="shared" si="11"/>
        <v>1673.4314028976885</v>
      </c>
      <c r="V34" s="25">
        <f t="shared" si="21"/>
        <v>26151.768597102313</v>
      </c>
      <c r="W34" s="24">
        <v>27825.200000000001</v>
      </c>
      <c r="X34" s="33">
        <f t="shared" si="9"/>
        <v>37028.961909192389</v>
      </c>
      <c r="Y34" s="33">
        <f t="shared" si="9"/>
        <v>570626.11809080758</v>
      </c>
      <c r="Z34" s="34">
        <f t="shared" si="10"/>
        <v>607655.07999999996</v>
      </c>
      <c r="AA34" s="22"/>
      <c r="AC34" s="40">
        <f t="shared" si="15"/>
        <v>86056731.898862869</v>
      </c>
    </row>
    <row r="35" spans="1:29" x14ac:dyDescent="0.25">
      <c r="A35" s="6"/>
      <c r="B35" s="2">
        <v>42978</v>
      </c>
      <c r="C35" s="3">
        <v>31</v>
      </c>
      <c r="D35" s="4">
        <v>5.0000000000000001E-3</v>
      </c>
      <c r="E35" s="15">
        <f t="shared" si="16"/>
        <v>39829400.483678609</v>
      </c>
      <c r="F35" s="15">
        <f t="shared" si="2"/>
        <v>17148.769652694958</v>
      </c>
      <c r="G35" s="15">
        <f t="shared" si="12"/>
        <v>265934.23034730507</v>
      </c>
      <c r="H35" s="16">
        <v>283083</v>
      </c>
      <c r="I35" s="25">
        <f t="shared" si="17"/>
        <v>16619633.472369984</v>
      </c>
      <c r="J35" s="4">
        <v>5.0000000000000001E-3</v>
      </c>
      <c r="K35" s="15">
        <f t="shared" si="5"/>
        <v>7155.6755228259653</v>
      </c>
      <c r="L35" s="29">
        <f t="shared" si="13"/>
        <v>111035.52447717403</v>
      </c>
      <c r="M35" s="24">
        <v>118191.2</v>
      </c>
      <c r="N35" s="25">
        <f t="shared" si="18"/>
        <v>25122562.547787305</v>
      </c>
      <c r="O35" s="4">
        <v>5.0000000000000001E-3</v>
      </c>
      <c r="P35" s="15">
        <f t="shared" si="19"/>
        <v>10816.658874741757</v>
      </c>
      <c r="Q35" s="29">
        <f t="shared" si="14"/>
        <v>167739.02112525824</v>
      </c>
      <c r="R35" s="24">
        <v>178555.68</v>
      </c>
      <c r="S35" s="25">
        <f t="shared" si="20"/>
        <v>3914509.2769361632</v>
      </c>
      <c r="T35" s="4">
        <v>5.0000000000000001E-3</v>
      </c>
      <c r="U35" s="15">
        <f t="shared" si="11"/>
        <v>1662.3258573290557</v>
      </c>
      <c r="V35" s="25">
        <f t="shared" si="21"/>
        <v>26162.874142670946</v>
      </c>
      <c r="W35" s="24">
        <v>27825.200000000001</v>
      </c>
      <c r="X35" s="33">
        <f t="shared" si="9"/>
        <v>36783.429907591737</v>
      </c>
      <c r="Y35" s="33">
        <f t="shared" si="9"/>
        <v>570871.65009240829</v>
      </c>
      <c r="Z35" s="34">
        <f t="shared" si="10"/>
        <v>607655.08000000007</v>
      </c>
      <c r="AA35" s="22"/>
      <c r="AC35" s="40">
        <f t="shared" si="15"/>
        <v>85486105.78077206</v>
      </c>
    </row>
    <row r="36" spans="1:29" x14ac:dyDescent="0.25">
      <c r="A36" s="6"/>
      <c r="B36" s="2">
        <v>43008</v>
      </c>
      <c r="C36" s="3">
        <v>30</v>
      </c>
      <c r="D36" s="4">
        <v>5.0000000000000001E-3</v>
      </c>
      <c r="E36" s="15">
        <f t="shared" si="16"/>
        <v>39563466.253331304</v>
      </c>
      <c r="F36" s="15">
        <f t="shared" si="2"/>
        <v>16484.777605554711</v>
      </c>
      <c r="G36" s="15">
        <f t="shared" si="12"/>
        <v>266598.22239444527</v>
      </c>
      <c r="H36" s="16">
        <v>283083</v>
      </c>
      <c r="I36" s="25">
        <f t="shared" si="17"/>
        <v>16508597.947892809</v>
      </c>
      <c r="J36" s="4">
        <v>5.0000000000000001E-3</v>
      </c>
      <c r="K36" s="15">
        <f t="shared" si="5"/>
        <v>6878.5824782886712</v>
      </c>
      <c r="L36" s="29">
        <f t="shared" si="13"/>
        <v>111312.61752171132</v>
      </c>
      <c r="M36" s="24">
        <v>118191.2</v>
      </c>
      <c r="N36" s="25">
        <f t="shared" si="18"/>
        <v>24954823.526662048</v>
      </c>
      <c r="O36" s="4">
        <v>5.0000000000000001E-3</v>
      </c>
      <c r="P36" s="15">
        <f t="shared" si="19"/>
        <v>10397.843136109186</v>
      </c>
      <c r="Q36" s="29">
        <f t="shared" si="14"/>
        <v>168157.83686389081</v>
      </c>
      <c r="R36" s="24">
        <v>178555.68</v>
      </c>
      <c r="S36" s="25">
        <f t="shared" si="20"/>
        <v>3888346.4027934922</v>
      </c>
      <c r="T36" s="4">
        <v>5.0000000000000001E-3</v>
      </c>
      <c r="U36" s="15">
        <f t="shared" si="11"/>
        <v>1597.9505764904764</v>
      </c>
      <c r="V36" s="25">
        <f t="shared" si="21"/>
        <v>26227.249423509526</v>
      </c>
      <c r="W36" s="24">
        <v>27825.200000000001</v>
      </c>
      <c r="X36" s="33">
        <f t="shared" si="9"/>
        <v>35359.153796443046</v>
      </c>
      <c r="Y36" s="33">
        <f t="shared" si="9"/>
        <v>572295.92620355694</v>
      </c>
      <c r="Z36" s="34">
        <f t="shared" si="10"/>
        <v>607655.08000000007</v>
      </c>
      <c r="AA36" s="22"/>
      <c r="AC36" s="40">
        <f t="shared" si="15"/>
        <v>84915234.130679652</v>
      </c>
    </row>
    <row r="37" spans="1:29" x14ac:dyDescent="0.25">
      <c r="A37" s="6"/>
      <c r="B37" s="2">
        <v>43039</v>
      </c>
      <c r="C37" s="3">
        <v>31</v>
      </c>
      <c r="D37" s="4">
        <v>5.0000000000000001E-3</v>
      </c>
      <c r="E37" s="15">
        <f t="shared" si="16"/>
        <v>39296868.03093686</v>
      </c>
      <c r="F37" s="15">
        <f t="shared" si="2"/>
        <v>16919.484846653369</v>
      </c>
      <c r="G37" s="15">
        <f t="shared" si="12"/>
        <v>266163.51515334664</v>
      </c>
      <c r="H37" s="16">
        <v>283083</v>
      </c>
      <c r="I37" s="25">
        <f t="shared" si="17"/>
        <v>16397285.330371099</v>
      </c>
      <c r="J37" s="4">
        <v>5.0000000000000001E-3</v>
      </c>
      <c r="K37" s="15">
        <f t="shared" si="5"/>
        <v>7059.94229502089</v>
      </c>
      <c r="L37" s="29">
        <f t="shared" si="13"/>
        <v>111131.2577049791</v>
      </c>
      <c r="M37" s="24">
        <v>118191.2</v>
      </c>
      <c r="N37" s="25">
        <f t="shared" si="18"/>
        <v>24786665.689798158</v>
      </c>
      <c r="O37" s="4">
        <v>5.0000000000000001E-3</v>
      </c>
      <c r="P37" s="15">
        <f t="shared" si="19"/>
        <v>10672.036616440873</v>
      </c>
      <c r="Q37" s="29">
        <f t="shared" si="14"/>
        <v>167883.64338355913</v>
      </c>
      <c r="R37" s="24">
        <v>178555.68</v>
      </c>
      <c r="S37" s="25">
        <f t="shared" si="20"/>
        <v>3862119.1533699827</v>
      </c>
      <c r="T37" s="4">
        <v>5.0000000000000001E-3</v>
      </c>
      <c r="U37" s="15">
        <f t="shared" si="11"/>
        <v>1640.0779966365681</v>
      </c>
      <c r="V37" s="25">
        <f t="shared" si="21"/>
        <v>26185.122003363431</v>
      </c>
      <c r="W37" s="24">
        <v>27825.200000000001</v>
      </c>
      <c r="X37" s="33">
        <f t="shared" si="9"/>
        <v>36291.541754751699</v>
      </c>
      <c r="Y37" s="33">
        <f t="shared" si="9"/>
        <v>571363.53824524838</v>
      </c>
      <c r="Z37" s="34">
        <f t="shared" si="10"/>
        <v>607655.08000000007</v>
      </c>
      <c r="AA37" s="22"/>
      <c r="AC37" s="40">
        <f t="shared" si="15"/>
        <v>84342938.204476088</v>
      </c>
    </row>
    <row r="38" spans="1:29" x14ac:dyDescent="0.25">
      <c r="A38" s="6"/>
      <c r="B38" s="2">
        <v>43069</v>
      </c>
      <c r="C38" s="3">
        <v>30</v>
      </c>
      <c r="D38" s="4">
        <v>5.0000000000000001E-3</v>
      </c>
      <c r="E38" s="15">
        <f t="shared" si="16"/>
        <v>39030704.515783511</v>
      </c>
      <c r="F38" s="15">
        <f t="shared" si="2"/>
        <v>16262.793548243128</v>
      </c>
      <c r="G38" s="15">
        <f t="shared" si="12"/>
        <v>266820.20645175688</v>
      </c>
      <c r="H38" s="16">
        <v>283083</v>
      </c>
      <c r="I38" s="25">
        <f t="shared" si="17"/>
        <v>16286154.07266612</v>
      </c>
      <c r="J38" s="4">
        <v>5.0000000000000001E-3</v>
      </c>
      <c r="K38" s="15">
        <f t="shared" si="5"/>
        <v>6785.8975302775507</v>
      </c>
      <c r="L38" s="29">
        <f t="shared" si="13"/>
        <v>111405.30246972245</v>
      </c>
      <c r="M38" s="24">
        <v>118191.2</v>
      </c>
      <c r="N38" s="25">
        <f t="shared" si="18"/>
        <v>24618782.046414599</v>
      </c>
      <c r="O38" s="4">
        <v>5.0000000000000001E-3</v>
      </c>
      <c r="P38" s="15">
        <f t="shared" si="19"/>
        <v>10257.82585267275</v>
      </c>
      <c r="Q38" s="29">
        <f t="shared" si="14"/>
        <v>168297.85414732725</v>
      </c>
      <c r="R38" s="24">
        <v>178555.68</v>
      </c>
      <c r="S38" s="25">
        <f t="shared" si="20"/>
        <v>3835934.0313666193</v>
      </c>
      <c r="T38" s="4">
        <v>5.0000000000000001E-3</v>
      </c>
      <c r="U38" s="15">
        <f t="shared" si="11"/>
        <v>1576.411245767104</v>
      </c>
      <c r="V38" s="25">
        <f t="shared" si="21"/>
        <v>26248.788754232897</v>
      </c>
      <c r="W38" s="24">
        <v>27825.200000000001</v>
      </c>
      <c r="X38" s="33">
        <f t="shared" si="9"/>
        <v>34882.928176960537</v>
      </c>
      <c r="Y38" s="33">
        <f t="shared" si="9"/>
        <v>572772.15182303952</v>
      </c>
      <c r="Z38" s="34">
        <f t="shared" si="10"/>
        <v>607655.08000000007</v>
      </c>
      <c r="AA38" s="22"/>
      <c r="AC38" s="40">
        <f t="shared" si="15"/>
        <v>83771574.666230842</v>
      </c>
    </row>
    <row r="39" spans="1:29" x14ac:dyDescent="0.25">
      <c r="A39" s="6"/>
      <c r="B39" s="2">
        <v>43100</v>
      </c>
      <c r="C39" s="3">
        <v>31</v>
      </c>
      <c r="D39" s="4">
        <v>5.0000000000000001E-3</v>
      </c>
      <c r="E39" s="15">
        <f t="shared" si="16"/>
        <v>38763884.309331752</v>
      </c>
      <c r="F39" s="15">
        <f t="shared" si="2"/>
        <v>16690.005744295617</v>
      </c>
      <c r="G39" s="15">
        <f t="shared" si="12"/>
        <v>266392.9942557044</v>
      </c>
      <c r="H39" s="16">
        <v>283083</v>
      </c>
      <c r="I39" s="25">
        <f t="shared" si="17"/>
        <v>16174748.770196397</v>
      </c>
      <c r="J39" s="4">
        <v>5.0000000000000001E-3</v>
      </c>
      <c r="K39" s="15">
        <f t="shared" si="5"/>
        <v>6964.1279427234485</v>
      </c>
      <c r="L39" s="29">
        <f t="shared" si="13"/>
        <v>111227.07205727654</v>
      </c>
      <c r="M39" s="24">
        <v>118191.2</v>
      </c>
      <c r="N39" s="25">
        <f t="shared" si="18"/>
        <v>24450484.192267273</v>
      </c>
      <c r="O39" s="4">
        <v>5.0000000000000001E-3</v>
      </c>
      <c r="P39" s="15">
        <f t="shared" si="19"/>
        <v>10527.291805003964</v>
      </c>
      <c r="Q39" s="29">
        <f t="shared" si="14"/>
        <v>168028.38819499602</v>
      </c>
      <c r="R39" s="24">
        <v>178555.68</v>
      </c>
      <c r="S39" s="25">
        <f t="shared" si="20"/>
        <v>3809685.2426123866</v>
      </c>
      <c r="T39" s="4">
        <v>5.0000000000000001E-3</v>
      </c>
      <c r="U39" s="15">
        <f t="shared" si="11"/>
        <v>1617.8115413833423</v>
      </c>
      <c r="V39" s="25">
        <f t="shared" si="21"/>
        <v>26207.388458616657</v>
      </c>
      <c r="W39" s="24">
        <v>27825.200000000001</v>
      </c>
      <c r="X39" s="33">
        <f t="shared" si="9"/>
        <v>35799.237033406374</v>
      </c>
      <c r="Y39" s="33">
        <f t="shared" si="9"/>
        <v>571855.84296659369</v>
      </c>
      <c r="Z39" s="34">
        <f t="shared" si="10"/>
        <v>607655.08000000007</v>
      </c>
      <c r="AA39" s="18"/>
      <c r="AC39" s="40">
        <f t="shared" si="15"/>
        <v>83198802.514407814</v>
      </c>
    </row>
    <row r="40" spans="1:29" x14ac:dyDescent="0.25">
      <c r="A40" s="6"/>
      <c r="B40" s="2">
        <v>43131</v>
      </c>
      <c r="C40" s="3">
        <v>31</v>
      </c>
      <c r="D40" s="4">
        <v>5.0000000000000001E-3</v>
      </c>
      <c r="E40" s="15">
        <f t="shared" si="16"/>
        <v>38497491.315076046</v>
      </c>
      <c r="F40" s="15">
        <f t="shared" si="2"/>
        <v>16575.308760657739</v>
      </c>
      <c r="G40" s="15">
        <f t="shared" si="12"/>
        <v>266507.69123934227</v>
      </c>
      <c r="H40" s="16">
        <v>283083</v>
      </c>
      <c r="I40" s="25">
        <f t="shared" si="17"/>
        <v>16063521.69813912</v>
      </c>
      <c r="J40" s="4">
        <v>5.0000000000000001E-3</v>
      </c>
      <c r="K40" s="15">
        <f t="shared" si="5"/>
        <v>6916.2385089210102</v>
      </c>
      <c r="L40" s="29">
        <f t="shared" si="13"/>
        <v>111274.96149107898</v>
      </c>
      <c r="M40" s="24">
        <v>118191.2</v>
      </c>
      <c r="N40" s="25">
        <f t="shared" si="18"/>
        <v>24282455.804072276</v>
      </c>
      <c r="O40" s="4">
        <v>5.0000000000000001E-3</v>
      </c>
      <c r="P40" s="15">
        <f t="shared" si="19"/>
        <v>10454.946248975562</v>
      </c>
      <c r="Q40" s="29">
        <f t="shared" si="14"/>
        <v>168100.73375102444</v>
      </c>
      <c r="R40" s="24">
        <v>178555.68</v>
      </c>
      <c r="S40" s="25">
        <f t="shared" si="20"/>
        <v>3783477.85415377</v>
      </c>
      <c r="T40" s="4">
        <v>5.0000000000000001E-3</v>
      </c>
      <c r="U40" s="15">
        <f t="shared" si="11"/>
        <v>1606.6823764214639</v>
      </c>
      <c r="V40" s="25">
        <f t="shared" si="21"/>
        <v>26218.517623578537</v>
      </c>
      <c r="W40" s="24">
        <v>27825.200000000001</v>
      </c>
      <c r="X40" s="33">
        <f t="shared" si="9"/>
        <v>35553.175894975779</v>
      </c>
      <c r="Y40" s="33">
        <f t="shared" si="9"/>
        <v>572101.9041050243</v>
      </c>
      <c r="Z40" s="34">
        <f t="shared" si="10"/>
        <v>607655.07999999996</v>
      </c>
      <c r="AA40" s="18"/>
      <c r="AC40" s="40">
        <f t="shared" si="15"/>
        <v>82626946.671441212</v>
      </c>
    </row>
    <row r="41" spans="1:29" x14ac:dyDescent="0.25">
      <c r="A41" s="6"/>
      <c r="B41" s="2">
        <v>43159</v>
      </c>
      <c r="C41" s="3">
        <v>28</v>
      </c>
      <c r="D41" s="4">
        <v>5.0000000000000001E-3</v>
      </c>
      <c r="E41" s="15">
        <f t="shared" si="16"/>
        <v>38230983.623836704</v>
      </c>
      <c r="F41" s="15">
        <f t="shared" si="2"/>
        <v>14867.604742603164</v>
      </c>
      <c r="G41" s="15">
        <f t="shared" si="12"/>
        <v>268215.39525739686</v>
      </c>
      <c r="H41" s="16">
        <v>283083</v>
      </c>
      <c r="I41" s="25">
        <f t="shared" si="17"/>
        <v>15952246.736648042</v>
      </c>
      <c r="J41" s="4">
        <v>5.0000000000000001E-3</v>
      </c>
      <c r="K41" s="15">
        <f t="shared" si="5"/>
        <v>6203.651508696461</v>
      </c>
      <c r="L41" s="29">
        <f t="shared" si="13"/>
        <v>111987.54849130353</v>
      </c>
      <c r="M41" s="24">
        <v>118191.2</v>
      </c>
      <c r="N41" s="25">
        <f t="shared" si="18"/>
        <v>24114355.070321251</v>
      </c>
      <c r="O41" s="4">
        <v>5.0000000000000001E-3</v>
      </c>
      <c r="P41" s="15">
        <f t="shared" si="19"/>
        <v>9377.8047495693736</v>
      </c>
      <c r="Q41" s="29">
        <f t="shared" si="14"/>
        <v>169177.87525043063</v>
      </c>
      <c r="R41" s="24">
        <v>178555.68</v>
      </c>
      <c r="S41" s="25">
        <f t="shared" si="20"/>
        <v>3757259.3365301914</v>
      </c>
      <c r="T41" s="4">
        <v>5.0000000000000001E-3</v>
      </c>
      <c r="U41" s="15">
        <f t="shared" si="11"/>
        <v>1441.1405674362379</v>
      </c>
      <c r="V41" s="25">
        <f t="shared" si="21"/>
        <v>26384.059432563761</v>
      </c>
      <c r="W41" s="24">
        <v>27825.200000000001</v>
      </c>
      <c r="X41" s="33">
        <f t="shared" si="9"/>
        <v>31890.201568305238</v>
      </c>
      <c r="Y41" s="33">
        <f t="shared" si="9"/>
        <v>575764.8784316947</v>
      </c>
      <c r="Z41" s="34">
        <f t="shared" si="10"/>
        <v>607655.07999999996</v>
      </c>
      <c r="AA41" s="18"/>
      <c r="AC41" s="40">
        <f t="shared" si="15"/>
        <v>82054844.76733619</v>
      </c>
    </row>
    <row r="42" spans="1:29" x14ac:dyDescent="0.25">
      <c r="A42" s="6"/>
      <c r="B42" s="2">
        <v>43190</v>
      </c>
      <c r="C42" s="3">
        <v>31</v>
      </c>
      <c r="D42" s="4">
        <v>5.0000000000000001E-3</v>
      </c>
      <c r="E42" s="15">
        <f t="shared" si="16"/>
        <v>37962768.228579305</v>
      </c>
      <c r="F42" s="15">
        <f t="shared" si="2"/>
        <v>16345.080765082757</v>
      </c>
      <c r="G42" s="15">
        <f t="shared" si="12"/>
        <v>266737.91923491727</v>
      </c>
      <c r="H42" s="16">
        <v>283083</v>
      </c>
      <c r="I42" s="25">
        <f t="shared" si="17"/>
        <v>15840259.188156739</v>
      </c>
      <c r="J42" s="4">
        <v>5.0000000000000001E-3</v>
      </c>
      <c r="K42" s="15">
        <f t="shared" si="5"/>
        <v>6820.111594900819</v>
      </c>
      <c r="L42" s="29">
        <f t="shared" si="13"/>
        <v>111371.08840509917</v>
      </c>
      <c r="M42" s="24">
        <v>118191.2</v>
      </c>
      <c r="N42" s="25">
        <f t="shared" si="18"/>
        <v>23945177.195070822</v>
      </c>
      <c r="O42" s="4">
        <v>5.0000000000000001E-3</v>
      </c>
      <c r="P42" s="15">
        <f t="shared" si="19"/>
        <v>10309.729070099937</v>
      </c>
      <c r="Q42" s="29">
        <f t="shared" si="14"/>
        <v>168245.95092990005</v>
      </c>
      <c r="R42" s="24">
        <v>178555.68</v>
      </c>
      <c r="S42" s="25">
        <f t="shared" si="20"/>
        <v>3730875.2770976275</v>
      </c>
      <c r="T42" s="4">
        <v>5.0000000000000001E-3</v>
      </c>
      <c r="U42" s="15">
        <f t="shared" si="11"/>
        <v>1584.344295753787</v>
      </c>
      <c r="V42" s="25">
        <f t="shared" si="21"/>
        <v>26240.855704246213</v>
      </c>
      <c r="W42" s="24">
        <v>27825.200000000001</v>
      </c>
      <c r="X42" s="33">
        <f t="shared" si="9"/>
        <v>35059.2657258373</v>
      </c>
      <c r="Y42" s="33">
        <f t="shared" si="9"/>
        <v>572595.81427416264</v>
      </c>
      <c r="Z42" s="34">
        <f t="shared" si="10"/>
        <v>607655.07999999996</v>
      </c>
      <c r="AA42" s="18"/>
      <c r="AC42" s="40">
        <f t="shared" si="15"/>
        <v>81479079.888904497</v>
      </c>
    </row>
    <row r="43" spans="1:29" x14ac:dyDescent="0.25">
      <c r="A43" s="6"/>
      <c r="B43" s="2">
        <v>43220</v>
      </c>
      <c r="C43" s="3">
        <v>30</v>
      </c>
      <c r="D43" s="4">
        <v>5.0000000000000001E-3</v>
      </c>
      <c r="E43" s="15">
        <f t="shared" si="16"/>
        <v>37696030.309344389</v>
      </c>
      <c r="F43" s="15">
        <f t="shared" si="2"/>
        <v>15706.679295560161</v>
      </c>
      <c r="G43" s="15">
        <f t="shared" si="12"/>
        <v>267376.32070443983</v>
      </c>
      <c r="H43" s="16">
        <v>283083</v>
      </c>
      <c r="I43" s="25">
        <f t="shared" si="17"/>
        <v>15728888.09975164</v>
      </c>
      <c r="J43" s="4">
        <v>5.0000000000000001E-3</v>
      </c>
      <c r="K43" s="15">
        <f t="shared" si="5"/>
        <v>6553.7033748965168</v>
      </c>
      <c r="L43" s="29">
        <f t="shared" si="13"/>
        <v>111637.49662510348</v>
      </c>
      <c r="M43" s="24">
        <v>118191.2</v>
      </c>
      <c r="N43" s="25">
        <f t="shared" si="18"/>
        <v>23776931.244140923</v>
      </c>
      <c r="O43" s="4">
        <v>5.0000000000000001E-3</v>
      </c>
      <c r="P43" s="15">
        <f t="shared" si="19"/>
        <v>9907.054685058718</v>
      </c>
      <c r="Q43" s="29">
        <f t="shared" si="14"/>
        <v>168648.62531494128</v>
      </c>
      <c r="R43" s="24">
        <v>178555.68</v>
      </c>
      <c r="S43" s="25">
        <f t="shared" si="20"/>
        <v>3704634.4213933814</v>
      </c>
      <c r="T43" s="4">
        <v>5.0000000000000001E-3</v>
      </c>
      <c r="U43" s="15">
        <f t="shared" si="11"/>
        <v>1522.4525019424857</v>
      </c>
      <c r="V43" s="25">
        <f t="shared" si="21"/>
        <v>26302.747498057513</v>
      </c>
      <c r="W43" s="24">
        <v>27825.200000000001</v>
      </c>
      <c r="X43" s="33">
        <f t="shared" si="9"/>
        <v>33689.889857457878</v>
      </c>
      <c r="Y43" s="33">
        <f t="shared" si="9"/>
        <v>573965.19014254212</v>
      </c>
      <c r="Z43" s="34">
        <f t="shared" si="10"/>
        <v>607655.07999999996</v>
      </c>
      <c r="AA43" s="18"/>
      <c r="AC43" s="40">
        <f t="shared" si="15"/>
        <v>80906484.074630335</v>
      </c>
    </row>
    <row r="44" spans="1:29" x14ac:dyDescent="0.25">
      <c r="A44" s="6"/>
      <c r="B44" s="2">
        <v>43251</v>
      </c>
      <c r="C44" s="3">
        <v>31</v>
      </c>
      <c r="D44" s="4">
        <v>5.0000000000000001E-3</v>
      </c>
      <c r="E44" s="15">
        <f t="shared" si="16"/>
        <v>37428653.988639951</v>
      </c>
      <c r="F44" s="15">
        <f t="shared" si="2"/>
        <v>16115.114911775534</v>
      </c>
      <c r="G44" s="15">
        <f t="shared" si="12"/>
        <v>266967.88508822449</v>
      </c>
      <c r="H44" s="16">
        <v>283083</v>
      </c>
      <c r="I44" s="25">
        <f t="shared" si="17"/>
        <v>15617250.603126537</v>
      </c>
      <c r="J44" s="4">
        <v>5.0000000000000001E-3</v>
      </c>
      <c r="K44" s="15">
        <f t="shared" si="5"/>
        <v>6724.094009679482</v>
      </c>
      <c r="L44" s="29">
        <f t="shared" si="13"/>
        <v>111467.10599032052</v>
      </c>
      <c r="M44" s="24">
        <v>118191.2</v>
      </c>
      <c r="N44" s="25">
        <f t="shared" si="18"/>
        <v>23608282.618825983</v>
      </c>
      <c r="O44" s="4">
        <v>5.0000000000000001E-3</v>
      </c>
      <c r="P44" s="15">
        <f t="shared" si="19"/>
        <v>10164.677238661186</v>
      </c>
      <c r="Q44" s="29">
        <f t="shared" si="14"/>
        <v>168391.00276133881</v>
      </c>
      <c r="R44" s="24">
        <v>178555.68</v>
      </c>
      <c r="S44" s="25">
        <f t="shared" si="20"/>
        <v>3678331.6738953241</v>
      </c>
      <c r="T44" s="4">
        <v>5.0000000000000001E-3</v>
      </c>
      <c r="U44" s="15">
        <f t="shared" si="11"/>
        <v>1562.0312587774661</v>
      </c>
      <c r="V44" s="25">
        <f t="shared" si="21"/>
        <v>26263.168741222536</v>
      </c>
      <c r="W44" s="24">
        <v>27825.200000000001</v>
      </c>
      <c r="X44" s="33">
        <f t="shared" si="9"/>
        <v>34565.917418893667</v>
      </c>
      <c r="Y44" s="33">
        <f t="shared" si="9"/>
        <v>573089.16258110642</v>
      </c>
      <c r="Z44" s="34">
        <f t="shared" si="10"/>
        <v>607655.08000000007</v>
      </c>
      <c r="AA44" s="18"/>
      <c r="AC44" s="40">
        <f t="shared" si="15"/>
        <v>80332518.884487808</v>
      </c>
    </row>
    <row r="45" spans="1:29" x14ac:dyDescent="0.25">
      <c r="A45" s="6"/>
      <c r="B45" s="2">
        <v>43281</v>
      </c>
      <c r="C45" s="3">
        <v>30</v>
      </c>
      <c r="D45" s="4">
        <v>5.0000000000000001E-3</v>
      </c>
      <c r="E45" s="15">
        <f t="shared" si="16"/>
        <v>37161686.103551723</v>
      </c>
      <c r="F45" s="15">
        <f t="shared" si="2"/>
        <v>15484.035876479884</v>
      </c>
      <c r="G45" s="15">
        <f t="shared" si="12"/>
        <v>267598.96412352013</v>
      </c>
      <c r="H45" s="16">
        <v>283083</v>
      </c>
      <c r="I45" s="25">
        <f t="shared" si="17"/>
        <v>15505783.497136217</v>
      </c>
      <c r="J45" s="4">
        <v>5.0000000000000001E-3</v>
      </c>
      <c r="K45" s="15">
        <f t="shared" si="5"/>
        <v>6460.7431238067566</v>
      </c>
      <c r="L45" s="29">
        <f t="shared" si="13"/>
        <v>111730.45687619325</v>
      </c>
      <c r="M45" s="24">
        <v>118191.2</v>
      </c>
      <c r="N45" s="25">
        <f t="shared" si="18"/>
        <v>23439891.616064645</v>
      </c>
      <c r="O45" s="4">
        <v>5.0000000000000001E-3</v>
      </c>
      <c r="P45" s="15">
        <f t="shared" si="19"/>
        <v>9766.621506693602</v>
      </c>
      <c r="Q45" s="29">
        <f t="shared" si="14"/>
        <v>168789.05849330639</v>
      </c>
      <c r="R45" s="24">
        <v>178555.68</v>
      </c>
      <c r="S45" s="25">
        <f t="shared" si="20"/>
        <v>3652068.5051541016</v>
      </c>
      <c r="T45" s="4">
        <v>5.0000000000000001E-3</v>
      </c>
      <c r="U45" s="15">
        <f t="shared" si="11"/>
        <v>1500.8500706112745</v>
      </c>
      <c r="V45" s="25">
        <f t="shared" si="21"/>
        <v>26324.349929388725</v>
      </c>
      <c r="W45" s="24">
        <v>27825.200000000001</v>
      </c>
      <c r="X45" s="33">
        <f t="shared" si="9"/>
        <v>33212.250577591512</v>
      </c>
      <c r="Y45" s="33">
        <f t="shared" si="9"/>
        <v>574442.82942240848</v>
      </c>
      <c r="Z45" s="34">
        <f t="shared" si="10"/>
        <v>607655.07999999996</v>
      </c>
      <c r="AA45" s="18"/>
      <c r="AC45" s="40">
        <f t="shared" si="15"/>
        <v>79759429.721906692</v>
      </c>
    </row>
    <row r="46" spans="1:29" x14ac:dyDescent="0.25">
      <c r="A46" s="6"/>
      <c r="B46" s="2">
        <v>43312</v>
      </c>
      <c r="C46" s="3">
        <v>31</v>
      </c>
      <c r="D46" s="4">
        <v>5.0000000000000001E-3</v>
      </c>
      <c r="E46" s="15">
        <f t="shared" si="16"/>
        <v>36894087.139428206</v>
      </c>
      <c r="F46" s="15">
        <f t="shared" si="2"/>
        <v>15884.954185031587</v>
      </c>
      <c r="G46" s="15">
        <f t="shared" si="12"/>
        <v>267198.04581496841</v>
      </c>
      <c r="H46" s="16">
        <v>283083</v>
      </c>
      <c r="I46" s="25">
        <f t="shared" si="17"/>
        <v>15394053.040260023</v>
      </c>
      <c r="J46" s="4">
        <v>5.0000000000000001E-3</v>
      </c>
      <c r="K46" s="15">
        <f t="shared" si="5"/>
        <v>6627.995059000843</v>
      </c>
      <c r="L46" s="29">
        <f t="shared" si="13"/>
        <v>111563.20494099916</v>
      </c>
      <c r="M46" s="24">
        <v>118191.2</v>
      </c>
      <c r="N46" s="25">
        <f t="shared" si="18"/>
        <v>23271102.55757134</v>
      </c>
      <c r="O46" s="4">
        <v>5.0000000000000001E-3</v>
      </c>
      <c r="P46" s="15">
        <f t="shared" si="19"/>
        <v>10019.502490065439</v>
      </c>
      <c r="Q46" s="29">
        <f t="shared" si="14"/>
        <v>168536.17750993455</v>
      </c>
      <c r="R46" s="24">
        <v>178555.68</v>
      </c>
      <c r="S46" s="25">
        <f t="shared" si="20"/>
        <v>3625744.155224713</v>
      </c>
      <c r="T46" s="4">
        <v>5.0000000000000001E-3</v>
      </c>
      <c r="U46" s="15">
        <f t="shared" si="11"/>
        <v>1539.699572766659</v>
      </c>
      <c r="V46" s="25">
        <f t="shared" si="21"/>
        <v>26285.500427233343</v>
      </c>
      <c r="W46" s="24">
        <v>27825.200000000001</v>
      </c>
      <c r="X46" s="33">
        <f t="shared" si="9"/>
        <v>34072.151306864529</v>
      </c>
      <c r="Y46" s="33">
        <f t="shared" si="9"/>
        <v>573582.92869313539</v>
      </c>
      <c r="Z46" s="34">
        <f t="shared" si="10"/>
        <v>607655.07999999996</v>
      </c>
      <c r="AA46" s="18"/>
      <c r="AC46" s="40">
        <f t="shared" si="15"/>
        <v>79184986.892484277</v>
      </c>
    </row>
    <row r="47" spans="1:29" x14ac:dyDescent="0.25">
      <c r="A47" s="6"/>
      <c r="B47" s="2">
        <v>43343</v>
      </c>
      <c r="C47" s="3">
        <v>31</v>
      </c>
      <c r="D47" s="4">
        <v>5.0000000000000001E-3</v>
      </c>
      <c r="E47" s="15">
        <f t="shared" si="16"/>
        <v>36626889.093613237</v>
      </c>
      <c r="F47" s="15">
        <f t="shared" si="2"/>
        <v>15769.910581972365</v>
      </c>
      <c r="G47" s="15">
        <f t="shared" si="12"/>
        <v>267313.08941802761</v>
      </c>
      <c r="H47" s="16">
        <v>283083</v>
      </c>
      <c r="I47" s="25">
        <f t="shared" si="17"/>
        <v>15282489.835319024</v>
      </c>
      <c r="J47" s="4">
        <v>5.0000000000000001E-3</v>
      </c>
      <c r="K47" s="15">
        <f t="shared" si="5"/>
        <v>6579.9609013179124</v>
      </c>
      <c r="L47" s="29">
        <f t="shared" si="13"/>
        <v>111611.23909868208</v>
      </c>
      <c r="M47" s="24">
        <v>118191.2</v>
      </c>
      <c r="N47" s="25">
        <f t="shared" si="18"/>
        <v>23102566.380061407</v>
      </c>
      <c r="O47" s="4">
        <v>5.0000000000000001E-3</v>
      </c>
      <c r="P47" s="15">
        <f t="shared" si="19"/>
        <v>9946.9383025264397</v>
      </c>
      <c r="Q47" s="29">
        <f t="shared" si="14"/>
        <v>168608.74169747357</v>
      </c>
      <c r="R47" s="24">
        <v>178555.68</v>
      </c>
      <c r="S47" s="25">
        <f t="shared" si="20"/>
        <v>3599458.6547974795</v>
      </c>
      <c r="T47" s="4">
        <v>5.0000000000000001E-3</v>
      </c>
      <c r="U47" s="15">
        <f t="shared" si="11"/>
        <v>1528.5372369687927</v>
      </c>
      <c r="V47" s="25">
        <f t="shared" si="21"/>
        <v>26296.662763031207</v>
      </c>
      <c r="W47" s="24">
        <v>27825.200000000001</v>
      </c>
      <c r="X47" s="33">
        <f t="shared" si="9"/>
        <v>33825.347022785507</v>
      </c>
      <c r="Y47" s="33">
        <f t="shared" si="9"/>
        <v>573829.7329772145</v>
      </c>
      <c r="Z47" s="34">
        <f t="shared" si="10"/>
        <v>607655.07999999984</v>
      </c>
      <c r="AA47" s="18"/>
      <c r="AC47" s="40">
        <f t="shared" si="15"/>
        <v>78611403.963791147</v>
      </c>
    </row>
    <row r="48" spans="1:29" x14ac:dyDescent="0.25">
      <c r="A48" s="6"/>
      <c r="B48" s="2">
        <v>43373</v>
      </c>
      <c r="C48" s="3">
        <v>30</v>
      </c>
      <c r="D48" s="4">
        <v>5.0000000000000001E-3</v>
      </c>
      <c r="E48" s="15">
        <f t="shared" si="16"/>
        <v>36359576.004195206</v>
      </c>
      <c r="F48" s="15">
        <f t="shared" si="2"/>
        <v>15149.823335081337</v>
      </c>
      <c r="G48" s="15">
        <f t="shared" si="12"/>
        <v>267933.17666491866</v>
      </c>
      <c r="H48" s="16">
        <v>283083</v>
      </c>
      <c r="I48" s="25">
        <f t="shared" si="17"/>
        <v>15170878.596220341</v>
      </c>
      <c r="J48" s="4">
        <v>5.0000000000000001E-3</v>
      </c>
      <c r="K48" s="15">
        <f t="shared" si="5"/>
        <v>6321.1994150918081</v>
      </c>
      <c r="L48" s="29">
        <f t="shared" si="13"/>
        <v>111870.00058490819</v>
      </c>
      <c r="M48" s="24">
        <v>118191.2</v>
      </c>
      <c r="N48" s="25">
        <f t="shared" si="18"/>
        <v>22933957.638363931</v>
      </c>
      <c r="O48" s="4">
        <v>5.0000000000000001E-3</v>
      </c>
      <c r="P48" s="15">
        <f t="shared" si="19"/>
        <v>9555.8156826516388</v>
      </c>
      <c r="Q48" s="29">
        <f t="shared" si="14"/>
        <v>168999.86431734834</v>
      </c>
      <c r="R48" s="24">
        <v>178555.68</v>
      </c>
      <c r="S48" s="25">
        <f t="shared" si="20"/>
        <v>3573161.9920344483</v>
      </c>
      <c r="T48" s="4">
        <v>5.0000000000000001E-3</v>
      </c>
      <c r="U48" s="15">
        <f t="shared" si="11"/>
        <v>1468.4227364525132</v>
      </c>
      <c r="V48" s="25">
        <f t="shared" si="21"/>
        <v>26356.777263547487</v>
      </c>
      <c r="W48" s="24">
        <v>27825.200000000001</v>
      </c>
      <c r="X48" s="33">
        <f t="shared" si="9"/>
        <v>32495.261169277299</v>
      </c>
      <c r="Y48" s="33">
        <f t="shared" si="9"/>
        <v>575159.81883072271</v>
      </c>
      <c r="Z48" s="34">
        <f t="shared" si="10"/>
        <v>607655.08000000007</v>
      </c>
      <c r="AA48" s="18"/>
      <c r="AC48" s="40">
        <f t="shared" si="15"/>
        <v>78037574.23081392</v>
      </c>
    </row>
    <row r="49" spans="1:29" x14ac:dyDescent="0.25">
      <c r="A49" s="6"/>
      <c r="B49" s="2">
        <v>43404</v>
      </c>
      <c r="C49" s="3">
        <v>31</v>
      </c>
      <c r="D49" s="4">
        <v>5.0000000000000001E-3</v>
      </c>
      <c r="E49" s="15">
        <f t="shared" si="16"/>
        <v>36091642.827530287</v>
      </c>
      <c r="F49" s="15">
        <f t="shared" si="2"/>
        <v>15539.457328519986</v>
      </c>
      <c r="G49" s="15">
        <f t="shared" si="12"/>
        <v>267543.54267148004</v>
      </c>
      <c r="H49" s="16">
        <v>283083</v>
      </c>
      <c r="I49" s="25">
        <f t="shared" si="17"/>
        <v>15059008.595635433</v>
      </c>
      <c r="J49" s="4">
        <v>5.0000000000000001E-3</v>
      </c>
      <c r="K49" s="15">
        <f t="shared" si="5"/>
        <v>6483.7398120097005</v>
      </c>
      <c r="L49" s="29">
        <f t="shared" si="13"/>
        <v>111707.46018799029</v>
      </c>
      <c r="M49" s="24">
        <v>118191.2</v>
      </c>
      <c r="N49" s="25">
        <f t="shared" si="18"/>
        <v>22764957.774046581</v>
      </c>
      <c r="O49" s="4">
        <v>5.0000000000000001E-3</v>
      </c>
      <c r="P49" s="15">
        <f t="shared" si="19"/>
        <v>9801.5790416033906</v>
      </c>
      <c r="Q49" s="29">
        <f t="shared" si="14"/>
        <v>168754.10095839659</v>
      </c>
      <c r="R49" s="24">
        <v>178555.68</v>
      </c>
      <c r="S49" s="25">
        <f t="shared" si="20"/>
        <v>3546805.214770901</v>
      </c>
      <c r="T49" s="4">
        <v>5.0000000000000001E-3</v>
      </c>
      <c r="U49" s="15">
        <f t="shared" si="11"/>
        <v>1506.1775569575057</v>
      </c>
      <c r="V49" s="25">
        <f t="shared" si="21"/>
        <v>26319.022443042493</v>
      </c>
      <c r="W49" s="24">
        <v>27825.200000000001</v>
      </c>
      <c r="X49" s="33">
        <f t="shared" si="9"/>
        <v>33330.953739090583</v>
      </c>
      <c r="Y49" s="33">
        <f t="shared" si="9"/>
        <v>574324.12626090937</v>
      </c>
      <c r="Z49" s="34">
        <f t="shared" si="10"/>
        <v>607655.07999999984</v>
      </c>
      <c r="AA49" s="18"/>
      <c r="AC49" s="40">
        <f t="shared" si="15"/>
        <v>77462414.411983207</v>
      </c>
    </row>
    <row r="50" spans="1:29" x14ac:dyDescent="0.25">
      <c r="A50" s="6"/>
      <c r="B50" s="2">
        <v>43434</v>
      </c>
      <c r="C50" s="3">
        <v>30</v>
      </c>
      <c r="D50" s="4">
        <v>5.0000000000000001E-3</v>
      </c>
      <c r="E50" s="15">
        <f t="shared" si="16"/>
        <v>35824099.284858808</v>
      </c>
      <c r="F50" s="15">
        <f t="shared" si="2"/>
        <v>14926.708035357837</v>
      </c>
      <c r="G50" s="15">
        <f t="shared" si="12"/>
        <v>268156.29196464218</v>
      </c>
      <c r="H50" s="16">
        <v>283083</v>
      </c>
      <c r="I50" s="25">
        <f t="shared" si="17"/>
        <v>14947301.135447443</v>
      </c>
      <c r="J50" s="4">
        <v>5.0000000000000001E-3</v>
      </c>
      <c r="K50" s="15">
        <f t="shared" si="5"/>
        <v>6228.0421397697673</v>
      </c>
      <c r="L50" s="29">
        <f t="shared" si="13"/>
        <v>111963.15786023023</v>
      </c>
      <c r="M50" s="24">
        <v>118191.2</v>
      </c>
      <c r="N50" s="25">
        <f t="shared" si="18"/>
        <v>22596203.673088185</v>
      </c>
      <c r="O50" s="4">
        <v>5.0000000000000001E-3</v>
      </c>
      <c r="P50" s="15">
        <f t="shared" si="19"/>
        <v>9415.0848637867439</v>
      </c>
      <c r="Q50" s="29">
        <f t="shared" si="14"/>
        <v>169140.59513621326</v>
      </c>
      <c r="R50" s="24">
        <v>178555.68</v>
      </c>
      <c r="S50" s="25">
        <f t="shared" si="20"/>
        <v>3520486.1923278584</v>
      </c>
      <c r="T50" s="4">
        <v>5.0000000000000001E-3</v>
      </c>
      <c r="U50" s="15">
        <f t="shared" si="11"/>
        <v>1446.7751475319967</v>
      </c>
      <c r="V50" s="25">
        <f t="shared" si="21"/>
        <v>26378.424852468004</v>
      </c>
      <c r="W50" s="24">
        <v>27825.200000000001</v>
      </c>
      <c r="X50" s="33">
        <f t="shared" si="9"/>
        <v>32016.610186446342</v>
      </c>
      <c r="Y50" s="33">
        <f t="shared" si="9"/>
        <v>575638.46981355362</v>
      </c>
      <c r="Z50" s="34">
        <f t="shared" si="10"/>
        <v>607655.07999999996</v>
      </c>
      <c r="AA50" s="18"/>
      <c r="AC50" s="40">
        <f t="shared" si="15"/>
        <v>76888090.285722286</v>
      </c>
    </row>
    <row r="51" spans="1:29" x14ac:dyDescent="0.25">
      <c r="A51" s="6"/>
      <c r="B51" s="2">
        <v>43465</v>
      </c>
      <c r="C51" s="3">
        <v>31</v>
      </c>
      <c r="D51" s="4">
        <v>5.0000000000000001E-3</v>
      </c>
      <c r="E51" s="15">
        <f t="shared" si="16"/>
        <v>35555942.992894165</v>
      </c>
      <c r="F51" s="15">
        <f t="shared" si="2"/>
        <v>15308.80878860721</v>
      </c>
      <c r="G51" s="15">
        <f t="shared" si="12"/>
        <v>267774.19121139281</v>
      </c>
      <c r="H51" s="16">
        <v>283083</v>
      </c>
      <c r="I51" s="25">
        <f t="shared" si="17"/>
        <v>14835337.977587212</v>
      </c>
      <c r="J51" s="4">
        <v>5.0000000000000001E-3</v>
      </c>
      <c r="K51" s="15">
        <f t="shared" si="5"/>
        <v>6387.437184794494</v>
      </c>
      <c r="L51" s="29">
        <f t="shared" si="13"/>
        <v>111803.7628152055</v>
      </c>
      <c r="M51" s="24">
        <v>118191.2</v>
      </c>
      <c r="N51" s="25">
        <f t="shared" si="18"/>
        <v>22427063.077951971</v>
      </c>
      <c r="O51" s="4">
        <v>5.0000000000000001E-3</v>
      </c>
      <c r="P51" s="15">
        <f t="shared" si="19"/>
        <v>9656.0966030070977</v>
      </c>
      <c r="Q51" s="29">
        <f t="shared" si="14"/>
        <v>168899.58339699291</v>
      </c>
      <c r="R51" s="24">
        <v>178555.68</v>
      </c>
      <c r="S51" s="25">
        <f t="shared" si="20"/>
        <v>3494107.7674753903</v>
      </c>
      <c r="T51" s="4">
        <v>5.0000000000000001E-3</v>
      </c>
      <c r="U51" s="15">
        <f t="shared" si="11"/>
        <v>1483.7991889279056</v>
      </c>
      <c r="V51" s="25">
        <f t="shared" si="21"/>
        <v>26341.400811072097</v>
      </c>
      <c r="W51" s="24">
        <v>27825.200000000001</v>
      </c>
      <c r="X51" s="33">
        <f t="shared" si="9"/>
        <v>32836.14176533671</v>
      </c>
      <c r="Y51" s="33">
        <f t="shared" si="9"/>
        <v>574818.93823466334</v>
      </c>
      <c r="Z51" s="34">
        <f t="shared" si="10"/>
        <v>607655.07999999996</v>
      </c>
      <c r="AA51" s="18"/>
      <c r="AC51" s="40">
        <f t="shared" si="15"/>
        <v>76312451.815908745</v>
      </c>
    </row>
    <row r="52" spans="1:29" x14ac:dyDescent="0.25">
      <c r="A52" s="6"/>
      <c r="B52" s="2">
        <v>43496</v>
      </c>
      <c r="C52" s="3">
        <v>31</v>
      </c>
      <c r="D52" s="4">
        <v>5.0000000000000001E-3</v>
      </c>
      <c r="E52" s="15">
        <f t="shared" si="16"/>
        <v>35288168.80168277</v>
      </c>
      <c r="F52" s="15">
        <f t="shared" si="2"/>
        <v>15193.517122946749</v>
      </c>
      <c r="G52" s="15">
        <f t="shared" si="12"/>
        <v>267889.48287705326</v>
      </c>
      <c r="H52" s="16">
        <v>283083</v>
      </c>
      <c r="I52" s="25">
        <f t="shared" si="17"/>
        <v>14723534.214772006</v>
      </c>
      <c r="J52" s="4">
        <v>5.0000000000000001E-3</v>
      </c>
      <c r="K52" s="15">
        <f t="shared" si="5"/>
        <v>6339.2994535823918</v>
      </c>
      <c r="L52" s="29">
        <f t="shared" si="13"/>
        <v>111851.9005464176</v>
      </c>
      <c r="M52" s="24">
        <v>118191.2</v>
      </c>
      <c r="N52" s="25">
        <f t="shared" si="18"/>
        <v>22258163.494554978</v>
      </c>
      <c r="O52" s="4">
        <v>5.0000000000000001E-3</v>
      </c>
      <c r="P52" s="15">
        <f t="shared" si="19"/>
        <v>9583.3759490445045</v>
      </c>
      <c r="Q52" s="29">
        <f t="shared" si="14"/>
        <v>168972.30405095548</v>
      </c>
      <c r="R52" s="24">
        <v>178555.68</v>
      </c>
      <c r="S52" s="25">
        <f t="shared" si="20"/>
        <v>3467766.3666643184</v>
      </c>
      <c r="T52" s="4">
        <v>5.0000000000000001E-3</v>
      </c>
      <c r="U52" s="15">
        <f t="shared" si="11"/>
        <v>1472.6131146108751</v>
      </c>
      <c r="V52" s="25">
        <f t="shared" si="21"/>
        <v>26352.586885389126</v>
      </c>
      <c r="W52" s="24">
        <v>27825.200000000001</v>
      </c>
      <c r="X52" s="33">
        <f t="shared" si="9"/>
        <v>32588.805640184521</v>
      </c>
      <c r="Y52" s="33">
        <f t="shared" si="9"/>
        <v>575066.27435981552</v>
      </c>
      <c r="Z52" s="34">
        <f t="shared" si="10"/>
        <v>607655.07999999996</v>
      </c>
      <c r="AA52" s="18"/>
      <c r="AC52" s="40">
        <f t="shared" si="15"/>
        <v>75737632.877674073</v>
      </c>
    </row>
    <row r="53" spans="1:29" x14ac:dyDescent="0.25">
      <c r="A53" s="6"/>
      <c r="B53" s="2">
        <v>43524</v>
      </c>
      <c r="C53" s="3">
        <v>28</v>
      </c>
      <c r="D53" s="4">
        <v>5.0000000000000001E-3</v>
      </c>
      <c r="E53" s="15">
        <f t="shared" si="16"/>
        <v>35020279.318805717</v>
      </c>
      <c r="F53" s="15">
        <f t="shared" si="2"/>
        <v>13618.997512868889</v>
      </c>
      <c r="G53" s="15">
        <f t="shared" si="12"/>
        <v>269464.0024871311</v>
      </c>
      <c r="H53" s="16">
        <v>283083</v>
      </c>
      <c r="I53" s="25">
        <f t="shared" si="17"/>
        <v>14611682.314225588</v>
      </c>
      <c r="J53" s="4">
        <v>5.0000000000000001E-3</v>
      </c>
      <c r="K53" s="15">
        <f t="shared" si="5"/>
        <v>5682.3208999766175</v>
      </c>
      <c r="L53" s="29">
        <f t="shared" si="13"/>
        <v>112508.87910002338</v>
      </c>
      <c r="M53" s="24">
        <v>118191.2</v>
      </c>
      <c r="N53" s="25">
        <f t="shared" si="18"/>
        <v>22089191.190504022</v>
      </c>
      <c r="O53" s="4">
        <v>5.0000000000000001E-3</v>
      </c>
      <c r="P53" s="15">
        <f t="shared" si="19"/>
        <v>8590.2410185293429</v>
      </c>
      <c r="Q53" s="29">
        <f t="shared" si="14"/>
        <v>169965.43898147065</v>
      </c>
      <c r="R53" s="24">
        <v>178555.68</v>
      </c>
      <c r="S53" s="25">
        <f t="shared" si="20"/>
        <v>3441413.7797789294</v>
      </c>
      <c r="T53" s="4">
        <v>5.0000000000000001E-3</v>
      </c>
      <c r="U53" s="15">
        <f t="shared" si="11"/>
        <v>1319.9943264905482</v>
      </c>
      <c r="V53" s="25">
        <f t="shared" si="21"/>
        <v>26505.205673509452</v>
      </c>
      <c r="W53" s="24">
        <v>27825.200000000001</v>
      </c>
      <c r="X53" s="33">
        <f t="shared" si="9"/>
        <v>29211.5537578654</v>
      </c>
      <c r="Y53" s="33">
        <f t="shared" si="9"/>
        <v>578443.52624213463</v>
      </c>
      <c r="Z53" s="34">
        <f t="shared" si="10"/>
        <v>607655.07999999984</v>
      </c>
      <c r="AA53" s="18"/>
      <c r="AC53" s="40">
        <f t="shared" si="15"/>
        <v>75162566.603314251</v>
      </c>
    </row>
    <row r="54" spans="1:29" x14ac:dyDescent="0.25">
      <c r="A54" s="6"/>
      <c r="B54" s="2">
        <v>43555</v>
      </c>
      <c r="C54" s="3">
        <v>31</v>
      </c>
      <c r="D54" s="4">
        <v>5.0000000000000001E-3</v>
      </c>
      <c r="E54" s="15">
        <f t="shared" si="16"/>
        <v>34750815.316318586</v>
      </c>
      <c r="F54" s="15">
        <f t="shared" si="2"/>
        <v>14962.156594526059</v>
      </c>
      <c r="G54" s="15">
        <f t="shared" si="12"/>
        <v>268120.84340547392</v>
      </c>
      <c r="H54" s="16">
        <v>283083</v>
      </c>
      <c r="I54" s="25">
        <f t="shared" si="17"/>
        <v>14499173.435125565</v>
      </c>
      <c r="J54" s="4">
        <v>5.0000000000000001E-3</v>
      </c>
      <c r="K54" s="15">
        <f t="shared" si="5"/>
        <v>6242.6996734568411</v>
      </c>
      <c r="L54" s="29">
        <f t="shared" si="13"/>
        <v>111948.50032654316</v>
      </c>
      <c r="M54" s="24">
        <v>118191.2</v>
      </c>
      <c r="N54" s="25">
        <f t="shared" si="18"/>
        <v>21919225.751522552</v>
      </c>
      <c r="O54" s="4">
        <v>5.0000000000000001E-3</v>
      </c>
      <c r="P54" s="15">
        <f t="shared" si="19"/>
        <v>9437.4444207944325</v>
      </c>
      <c r="Q54" s="29">
        <f t="shared" si="14"/>
        <v>169118.23557920556</v>
      </c>
      <c r="R54" s="24">
        <v>178555.68</v>
      </c>
      <c r="S54" s="25">
        <f t="shared" si="20"/>
        <v>3414908.5741054201</v>
      </c>
      <c r="T54" s="4">
        <v>5.0000000000000001E-3</v>
      </c>
      <c r="U54" s="15">
        <f t="shared" si="11"/>
        <v>1450.1666547570962</v>
      </c>
      <c r="V54" s="25">
        <f t="shared" si="21"/>
        <v>26375.033345242904</v>
      </c>
      <c r="W54" s="24">
        <v>27825.200000000001</v>
      </c>
      <c r="X54" s="33">
        <f t="shared" si="9"/>
        <v>32092.46734353443</v>
      </c>
      <c r="Y54" s="33">
        <f t="shared" si="9"/>
        <v>575562.6126564655</v>
      </c>
      <c r="Z54" s="34">
        <f t="shared" si="10"/>
        <v>607655.08000000007</v>
      </c>
      <c r="AA54" s="18"/>
      <c r="AC54" s="40">
        <f t="shared" si="15"/>
        <v>74584123.077072129</v>
      </c>
    </row>
    <row r="55" spans="1:29" x14ac:dyDescent="0.25">
      <c r="A55" s="6"/>
      <c r="B55" s="2">
        <v>43585</v>
      </c>
      <c r="C55" s="3">
        <v>30</v>
      </c>
      <c r="D55" s="4">
        <v>5.0000000000000001E-3</v>
      </c>
      <c r="E55" s="15">
        <f t="shared" si="16"/>
        <v>34482694.472913116</v>
      </c>
      <c r="F55" s="15">
        <f t="shared" si="2"/>
        <v>14367.789363713799</v>
      </c>
      <c r="G55" s="15">
        <f t="shared" si="12"/>
        <v>268715.21063628618</v>
      </c>
      <c r="H55" s="16">
        <v>283083</v>
      </c>
      <c r="I55" s="25">
        <f t="shared" si="17"/>
        <v>14387224.934799021</v>
      </c>
      <c r="J55" s="4">
        <v>5.0000000000000001E-3</v>
      </c>
      <c r="K55" s="15">
        <f t="shared" si="5"/>
        <v>5994.6770561662597</v>
      </c>
      <c r="L55" s="29">
        <f t="shared" si="13"/>
        <v>112196.52294383374</v>
      </c>
      <c r="M55" s="24">
        <v>118191.2</v>
      </c>
      <c r="N55" s="25">
        <f t="shared" si="18"/>
        <v>21750107.515943348</v>
      </c>
      <c r="O55" s="4">
        <v>5.0000000000000001E-3</v>
      </c>
      <c r="P55" s="15">
        <f t="shared" si="19"/>
        <v>9062.5447983097292</v>
      </c>
      <c r="Q55" s="29">
        <f t="shared" si="14"/>
        <v>169493.13520169025</v>
      </c>
      <c r="R55" s="24">
        <v>178555.68</v>
      </c>
      <c r="S55" s="25">
        <f t="shared" si="20"/>
        <v>3388533.5407601772</v>
      </c>
      <c r="T55" s="4">
        <v>5.0000000000000001E-3</v>
      </c>
      <c r="U55" s="15">
        <f t="shared" si="11"/>
        <v>1392.5480304493879</v>
      </c>
      <c r="V55" s="25">
        <f t="shared" si="21"/>
        <v>26432.651969550614</v>
      </c>
      <c r="W55" s="24">
        <v>27825.200000000001</v>
      </c>
      <c r="X55" s="33">
        <f t="shared" si="9"/>
        <v>30817.559248639176</v>
      </c>
      <c r="Y55" s="33">
        <f t="shared" si="9"/>
        <v>576837.5207513608</v>
      </c>
      <c r="Z55" s="34">
        <f t="shared" si="10"/>
        <v>607655.08000000007</v>
      </c>
      <c r="AA55" s="18"/>
      <c r="AC55" s="40">
        <f t="shared" si="15"/>
        <v>74008560.464415655</v>
      </c>
    </row>
    <row r="56" spans="1:29" x14ac:dyDescent="0.25">
      <c r="A56" s="6"/>
      <c r="B56" s="2">
        <v>43616</v>
      </c>
      <c r="C56" s="3">
        <v>31</v>
      </c>
      <c r="D56" s="4">
        <v>5.0000000000000001E-3</v>
      </c>
      <c r="E56" s="15">
        <f t="shared" si="16"/>
        <v>34213979.262276828</v>
      </c>
      <c r="F56" s="15">
        <f t="shared" si="2"/>
        <v>14731.018849035858</v>
      </c>
      <c r="G56" s="15">
        <f t="shared" si="12"/>
        <v>268351.98115096416</v>
      </c>
      <c r="H56" s="16">
        <v>283083</v>
      </c>
      <c r="I56" s="25">
        <f t="shared" si="17"/>
        <v>14275028.411855187</v>
      </c>
      <c r="J56" s="4">
        <v>5.0000000000000001E-3</v>
      </c>
      <c r="K56" s="15">
        <f t="shared" si="5"/>
        <v>6146.1927884376501</v>
      </c>
      <c r="L56" s="29">
        <f t="shared" si="13"/>
        <v>112045.00721156235</v>
      </c>
      <c r="M56" s="24">
        <v>118191.2</v>
      </c>
      <c r="N56" s="25">
        <f t="shared" si="18"/>
        <v>21580614.38074166</v>
      </c>
      <c r="O56" s="4">
        <v>5.0000000000000001E-3</v>
      </c>
      <c r="P56" s="15">
        <f t="shared" si="19"/>
        <v>9291.6534139304349</v>
      </c>
      <c r="Q56" s="29">
        <f t="shared" si="14"/>
        <v>169264.02658606955</v>
      </c>
      <c r="R56" s="24">
        <v>178555.68</v>
      </c>
      <c r="S56" s="25">
        <f t="shared" si="20"/>
        <v>3362100.8887906265</v>
      </c>
      <c r="T56" s="4">
        <v>5.0000000000000001E-3</v>
      </c>
      <c r="U56" s="15">
        <f t="shared" si="11"/>
        <v>1427.7414733220469</v>
      </c>
      <c r="V56" s="25">
        <f t="shared" si="21"/>
        <v>26397.458526677954</v>
      </c>
      <c r="W56" s="24">
        <v>27825.200000000001</v>
      </c>
      <c r="X56" s="33">
        <f t="shared" si="9"/>
        <v>31596.60652472599</v>
      </c>
      <c r="Y56" s="33">
        <f t="shared" si="9"/>
        <v>576058.47347527393</v>
      </c>
      <c r="Z56" s="34">
        <f t="shared" si="10"/>
        <v>607655.07999999996</v>
      </c>
      <c r="AA56" s="18"/>
      <c r="AC56" s="40">
        <f t="shared" si="15"/>
        <v>73431722.943664297</v>
      </c>
    </row>
    <row r="57" spans="1:29" x14ac:dyDescent="0.25">
      <c r="A57" s="6"/>
      <c r="B57" s="2">
        <v>43646</v>
      </c>
      <c r="C57" s="3">
        <v>30</v>
      </c>
      <c r="D57" s="4">
        <v>5.0000000000000001E-3</v>
      </c>
      <c r="E57" s="15">
        <f t="shared" si="16"/>
        <v>33945627.281125866</v>
      </c>
      <c r="F57" s="15">
        <f t="shared" si="2"/>
        <v>14144.011367135778</v>
      </c>
      <c r="G57" s="15">
        <f t="shared" si="12"/>
        <v>268938.9886328642</v>
      </c>
      <c r="H57" s="16">
        <v>283083</v>
      </c>
      <c r="I57" s="25">
        <f t="shared" si="17"/>
        <v>14162983.404643625</v>
      </c>
      <c r="J57" s="4">
        <v>5.0000000000000001E-3</v>
      </c>
      <c r="K57" s="15">
        <f t="shared" si="5"/>
        <v>5901.2430852681773</v>
      </c>
      <c r="L57" s="29">
        <f t="shared" si="13"/>
        <v>112289.95691473183</v>
      </c>
      <c r="M57" s="24">
        <v>118191.2</v>
      </c>
      <c r="N57" s="25">
        <f t="shared" si="18"/>
        <v>21411350.354155589</v>
      </c>
      <c r="O57" s="4">
        <v>5.0000000000000001E-3</v>
      </c>
      <c r="P57" s="15">
        <f t="shared" si="19"/>
        <v>8921.3959808981617</v>
      </c>
      <c r="Q57" s="29">
        <f t="shared" si="14"/>
        <v>169634.28401910182</v>
      </c>
      <c r="R57" s="24">
        <v>178555.68</v>
      </c>
      <c r="S57" s="25">
        <f t="shared" si="20"/>
        <v>3335703.4302639486</v>
      </c>
      <c r="T57" s="4">
        <v>5.0000000000000001E-3</v>
      </c>
      <c r="U57" s="15">
        <f t="shared" si="11"/>
        <v>1370.8370261358691</v>
      </c>
      <c r="V57" s="25">
        <f t="shared" si="21"/>
        <v>26454.362973864132</v>
      </c>
      <c r="W57" s="24">
        <v>27825.200000000001</v>
      </c>
      <c r="X57" s="33">
        <f t="shared" si="9"/>
        <v>30337.487459437983</v>
      </c>
      <c r="Y57" s="33">
        <f t="shared" si="9"/>
        <v>577317.59254056192</v>
      </c>
      <c r="Z57" s="34">
        <f t="shared" si="10"/>
        <v>607655.08000000007</v>
      </c>
      <c r="AA57" s="18"/>
      <c r="AC57" s="40">
        <f t="shared" si="15"/>
        <v>72855664.470189035</v>
      </c>
    </row>
    <row r="58" spans="1:29" x14ac:dyDescent="0.25">
      <c r="A58" s="6"/>
      <c r="B58" s="2">
        <v>43677</v>
      </c>
      <c r="C58" s="3">
        <v>31</v>
      </c>
      <c r="D58" s="4">
        <v>5.0000000000000001E-3</v>
      </c>
      <c r="E58" s="15">
        <f t="shared" si="16"/>
        <v>33676688.292493001</v>
      </c>
      <c r="F58" s="15">
        <f t="shared" si="2"/>
        <v>14499.685237045596</v>
      </c>
      <c r="G58" s="15">
        <f t="shared" si="12"/>
        <v>268583.31476295443</v>
      </c>
      <c r="H58" s="16">
        <v>283083</v>
      </c>
      <c r="I58" s="25">
        <f t="shared" si="17"/>
        <v>14050693.447728893</v>
      </c>
      <c r="J58" s="4">
        <v>5.0000000000000001E-3</v>
      </c>
      <c r="K58" s="15">
        <f t="shared" si="5"/>
        <v>6049.6041233277183</v>
      </c>
      <c r="L58" s="29">
        <f t="shared" si="13"/>
        <v>112141.59587667228</v>
      </c>
      <c r="M58" s="24">
        <v>118191.2</v>
      </c>
      <c r="N58" s="25">
        <f t="shared" si="18"/>
        <v>21241716.070136487</v>
      </c>
      <c r="O58" s="4">
        <v>5.0000000000000001E-3</v>
      </c>
      <c r="P58" s="15">
        <f t="shared" si="19"/>
        <v>9145.7388635309871</v>
      </c>
      <c r="Q58" s="29">
        <f t="shared" si="14"/>
        <v>169409.94113646902</v>
      </c>
      <c r="R58" s="24">
        <v>178555.68</v>
      </c>
      <c r="S58" s="25">
        <f t="shared" si="20"/>
        <v>3309249.0672900844</v>
      </c>
      <c r="T58" s="4">
        <v>5.0000000000000001E-3</v>
      </c>
      <c r="U58" s="15">
        <f t="shared" si="11"/>
        <v>1405.2975491231866</v>
      </c>
      <c r="V58" s="25">
        <f t="shared" si="21"/>
        <v>26419.902450876813</v>
      </c>
      <c r="W58" s="24">
        <v>27825.200000000001</v>
      </c>
      <c r="X58" s="33">
        <f t="shared" si="9"/>
        <v>31100.325773027489</v>
      </c>
      <c r="Y58" s="33">
        <f t="shared" si="9"/>
        <v>576554.75422697247</v>
      </c>
      <c r="Z58" s="34">
        <f t="shared" si="10"/>
        <v>607655.07999999984</v>
      </c>
      <c r="AA58" s="18"/>
      <c r="AC58" s="40">
        <f t="shared" si="15"/>
        <v>72278346.877648458</v>
      </c>
    </row>
    <row r="59" spans="1:29" x14ac:dyDescent="0.25">
      <c r="A59" s="6"/>
      <c r="B59" s="2">
        <v>43708</v>
      </c>
      <c r="C59" s="3">
        <v>31</v>
      </c>
      <c r="D59" s="4">
        <v>5.0000000000000001E-3</v>
      </c>
      <c r="E59" s="15">
        <f t="shared" si="16"/>
        <v>33408104.977730047</v>
      </c>
      <c r="F59" s="15">
        <f t="shared" si="2"/>
        <v>14384.045198744881</v>
      </c>
      <c r="G59" s="15">
        <f t="shared" si="12"/>
        <v>268698.95480125514</v>
      </c>
      <c r="H59" s="16">
        <v>283083</v>
      </c>
      <c r="I59" s="25">
        <f t="shared" si="17"/>
        <v>13938551.851852221</v>
      </c>
      <c r="J59" s="4">
        <v>5.0000000000000001E-3</v>
      </c>
      <c r="K59" s="15">
        <f t="shared" si="5"/>
        <v>6001.3209362141506</v>
      </c>
      <c r="L59" s="29">
        <f t="shared" si="13"/>
        <v>112189.87906378585</v>
      </c>
      <c r="M59" s="24">
        <v>118191.2</v>
      </c>
      <c r="N59" s="25">
        <f t="shared" si="18"/>
        <v>21072306.129000019</v>
      </c>
      <c r="O59" s="4">
        <v>5.0000000000000001E-3</v>
      </c>
      <c r="P59" s="15">
        <f t="shared" si="19"/>
        <v>9072.7984722083402</v>
      </c>
      <c r="Q59" s="29">
        <f t="shared" si="14"/>
        <v>169482.88152779164</v>
      </c>
      <c r="R59" s="24">
        <v>178555.68</v>
      </c>
      <c r="S59" s="25">
        <f t="shared" si="20"/>
        <v>3282829.1648392077</v>
      </c>
      <c r="T59" s="4">
        <v>5.0000000000000001E-3</v>
      </c>
      <c r="U59" s="15">
        <f t="shared" si="11"/>
        <v>1394.0781384933621</v>
      </c>
      <c r="V59" s="25">
        <f t="shared" si="21"/>
        <v>26431.121861506639</v>
      </c>
      <c r="W59" s="24">
        <v>27825.200000000001</v>
      </c>
      <c r="X59" s="33">
        <f t="shared" si="9"/>
        <v>30852.242745660737</v>
      </c>
      <c r="Y59" s="33">
        <f t="shared" si="9"/>
        <v>576802.83725433925</v>
      </c>
      <c r="Z59" s="34">
        <f t="shared" si="10"/>
        <v>607655.07999999996</v>
      </c>
      <c r="AA59" s="18"/>
      <c r="AC59" s="40">
        <f t="shared" si="15"/>
        <v>71701792.12342149</v>
      </c>
    </row>
    <row r="60" spans="1:29" x14ac:dyDescent="0.25">
      <c r="A60" s="6"/>
      <c r="B60" s="2">
        <v>43738</v>
      </c>
      <c r="C60" s="3">
        <v>30</v>
      </c>
      <c r="D60" s="4">
        <v>5.0000000000000001E-3</v>
      </c>
      <c r="E60" s="15">
        <f t="shared" si="16"/>
        <v>33139406.022928793</v>
      </c>
      <c r="F60" s="15">
        <f t="shared" si="2"/>
        <v>13808.085842886996</v>
      </c>
      <c r="G60" s="15">
        <f t="shared" si="12"/>
        <v>269274.914157113</v>
      </c>
      <c r="H60" s="16">
        <v>283083</v>
      </c>
      <c r="I60" s="25">
        <f t="shared" si="17"/>
        <v>13826361.972788436</v>
      </c>
      <c r="J60" s="4">
        <v>5.0000000000000001E-3</v>
      </c>
      <c r="K60" s="15">
        <f t="shared" si="5"/>
        <v>5760.984155328516</v>
      </c>
      <c r="L60" s="29">
        <f t="shared" si="13"/>
        <v>112430.21584467147</v>
      </c>
      <c r="M60" s="24">
        <v>118191.2</v>
      </c>
      <c r="N60" s="25">
        <f t="shared" si="18"/>
        <v>20902823.247472227</v>
      </c>
      <c r="O60" s="4">
        <v>5.0000000000000001E-3</v>
      </c>
      <c r="P60" s="15">
        <f t="shared" si="19"/>
        <v>8709.5096864467614</v>
      </c>
      <c r="Q60" s="29">
        <f t="shared" si="14"/>
        <v>169846.17031355324</v>
      </c>
      <c r="R60" s="24">
        <v>178555.68</v>
      </c>
      <c r="S60" s="25">
        <f t="shared" si="20"/>
        <v>3256398.0429777009</v>
      </c>
      <c r="T60" s="4">
        <v>5.0000000000000001E-3</v>
      </c>
      <c r="U60" s="15">
        <f t="shared" si="11"/>
        <v>1338.2457710867263</v>
      </c>
      <c r="V60" s="25">
        <f t="shared" si="21"/>
        <v>26486.954228913273</v>
      </c>
      <c r="W60" s="24">
        <v>27825.200000000001</v>
      </c>
      <c r="X60" s="33">
        <f t="shared" si="9"/>
        <v>29616.825455749004</v>
      </c>
      <c r="Y60" s="33">
        <f t="shared" si="9"/>
        <v>578038.25454425102</v>
      </c>
      <c r="Z60" s="34">
        <f t="shared" si="10"/>
        <v>607655.08000000007</v>
      </c>
      <c r="AA60" s="18"/>
      <c r="AC60" s="40">
        <f t="shared" si="15"/>
        <v>71124989.28616716</v>
      </c>
    </row>
    <row r="61" spans="1:29" x14ac:dyDescent="0.25">
      <c r="A61" s="6"/>
      <c r="B61" s="2">
        <v>43769</v>
      </c>
      <c r="C61" s="3">
        <v>31</v>
      </c>
      <c r="D61" s="4">
        <v>5.0000000000000001E-3</v>
      </c>
      <c r="E61" s="15">
        <f t="shared" si="16"/>
        <v>32870131.108771682</v>
      </c>
      <c r="F61" s="15">
        <f t="shared" si="2"/>
        <v>14152.41756072114</v>
      </c>
      <c r="G61" s="15">
        <f t="shared" si="12"/>
        <v>268930.58243927883</v>
      </c>
      <c r="H61" s="16">
        <v>283083</v>
      </c>
      <c r="I61" s="25">
        <f t="shared" si="17"/>
        <v>13713931.756943764</v>
      </c>
      <c r="J61" s="4">
        <v>5.0000000000000001E-3</v>
      </c>
      <c r="K61" s="15">
        <f t="shared" si="5"/>
        <v>5904.6095064618985</v>
      </c>
      <c r="L61" s="29">
        <f t="shared" si="13"/>
        <v>112286.5904935381</v>
      </c>
      <c r="M61" s="24">
        <v>118191.2</v>
      </c>
      <c r="N61" s="25">
        <f t="shared" si="18"/>
        <v>20732977.077158675</v>
      </c>
      <c r="O61" s="4">
        <v>5.0000000000000001E-3</v>
      </c>
      <c r="P61" s="15">
        <f t="shared" si="19"/>
        <v>8926.6984637766527</v>
      </c>
      <c r="Q61" s="29">
        <f t="shared" si="14"/>
        <v>169628.98153622335</v>
      </c>
      <c r="R61" s="24">
        <v>178555.68</v>
      </c>
      <c r="S61" s="25">
        <f t="shared" si="20"/>
        <v>3229911.0887487875</v>
      </c>
      <c r="T61" s="4">
        <v>5.0000000000000001E-3</v>
      </c>
      <c r="U61" s="15">
        <f t="shared" si="11"/>
        <v>1371.6060787837318</v>
      </c>
      <c r="V61" s="25">
        <f t="shared" si="21"/>
        <v>26453.59392121627</v>
      </c>
      <c r="W61" s="24">
        <v>27825.200000000001</v>
      </c>
      <c r="X61" s="33">
        <f t="shared" si="9"/>
        <v>30355.331609743418</v>
      </c>
      <c r="Y61" s="33">
        <f t="shared" si="9"/>
        <v>577299.74839025654</v>
      </c>
      <c r="Z61" s="34">
        <f t="shared" si="10"/>
        <v>607655.08000000007</v>
      </c>
      <c r="AA61" s="18"/>
      <c r="AC61" s="40">
        <f t="shared" si="15"/>
        <v>70546951.031622902</v>
      </c>
    </row>
    <row r="62" spans="1:29" x14ac:dyDescent="0.25">
      <c r="A62" s="6"/>
      <c r="B62" s="2">
        <v>43799</v>
      </c>
      <c r="C62" s="3">
        <v>30</v>
      </c>
      <c r="D62" s="4">
        <v>5.0000000000000001E-3</v>
      </c>
      <c r="E62" s="15">
        <f t="shared" si="16"/>
        <v>32601200.526332404</v>
      </c>
      <c r="F62" s="15">
        <f t="shared" si="2"/>
        <v>13583.833552638502</v>
      </c>
      <c r="G62" s="15">
        <f t="shared" si="12"/>
        <v>269499.16644736152</v>
      </c>
      <c r="H62" s="16">
        <v>283083</v>
      </c>
      <c r="I62" s="25">
        <f t="shared" si="17"/>
        <v>13601645.166450227</v>
      </c>
      <c r="J62" s="4">
        <v>5.0000000000000001E-3</v>
      </c>
      <c r="K62" s="15">
        <f t="shared" si="5"/>
        <v>5667.3521526875948</v>
      </c>
      <c r="L62" s="29">
        <f t="shared" si="13"/>
        <v>112523.8478473124</v>
      </c>
      <c r="M62" s="24">
        <v>118191.2</v>
      </c>
      <c r="N62" s="25">
        <f t="shared" si="18"/>
        <v>20563348.09562245</v>
      </c>
      <c r="O62" s="4">
        <v>5.0000000000000001E-3</v>
      </c>
      <c r="P62" s="15">
        <f t="shared" si="19"/>
        <v>8568.0617065093556</v>
      </c>
      <c r="Q62" s="29">
        <f t="shared" si="14"/>
        <v>169987.61829349064</v>
      </c>
      <c r="R62" s="24">
        <v>178555.68</v>
      </c>
      <c r="S62" s="25">
        <f t="shared" si="20"/>
        <v>3203457.4948275713</v>
      </c>
      <c r="T62" s="4">
        <v>5.0000000000000001E-3</v>
      </c>
      <c r="U62" s="15">
        <f t="shared" si="11"/>
        <v>1316.4893814359882</v>
      </c>
      <c r="V62" s="25">
        <f t="shared" si="21"/>
        <v>26508.710618564011</v>
      </c>
      <c r="W62" s="24">
        <v>27825.200000000001</v>
      </c>
      <c r="X62" s="33">
        <f t="shared" si="9"/>
        <v>29135.736793271441</v>
      </c>
      <c r="Y62" s="33">
        <f t="shared" si="9"/>
        <v>578519.34320672858</v>
      </c>
      <c r="Z62" s="34">
        <f t="shared" si="10"/>
        <v>607655.08000000007</v>
      </c>
      <c r="AA62" s="18"/>
      <c r="AC62" s="40">
        <f t="shared" si="15"/>
        <v>69969651.283232659</v>
      </c>
    </row>
    <row r="63" spans="1:29" x14ac:dyDescent="0.25">
      <c r="A63" s="6"/>
      <c r="B63" s="2">
        <v>43830</v>
      </c>
      <c r="C63" s="3">
        <v>31</v>
      </c>
      <c r="D63" s="4">
        <v>5.0000000000000001E-3</v>
      </c>
      <c r="E63" s="15">
        <f t="shared" si="16"/>
        <v>32331701.359885044</v>
      </c>
      <c r="F63" s="15">
        <f t="shared" si="2"/>
        <v>13920.593641061616</v>
      </c>
      <c r="G63" s="15">
        <f t="shared" si="12"/>
        <v>269162.40635893837</v>
      </c>
      <c r="H63" s="16">
        <v>283083</v>
      </c>
      <c r="I63" s="25">
        <f t="shared" si="17"/>
        <v>13489121.318602914</v>
      </c>
      <c r="J63" s="4">
        <v>5.0000000000000001E-3</v>
      </c>
      <c r="K63" s="15">
        <f t="shared" si="5"/>
        <v>5807.8161232873654</v>
      </c>
      <c r="L63" s="29">
        <f t="shared" si="13"/>
        <v>112383.38387671263</v>
      </c>
      <c r="M63" s="24">
        <v>118191.2</v>
      </c>
      <c r="N63" s="25">
        <f t="shared" si="18"/>
        <v>20393360.47732896</v>
      </c>
      <c r="O63" s="4">
        <v>5.0000000000000001E-3</v>
      </c>
      <c r="P63" s="15">
        <f t="shared" si="19"/>
        <v>8780.4746499610792</v>
      </c>
      <c r="Q63" s="29">
        <f t="shared" si="14"/>
        <v>169775.20535003892</v>
      </c>
      <c r="R63" s="24">
        <v>178555.68</v>
      </c>
      <c r="S63" s="25">
        <f t="shared" si="20"/>
        <v>3176948.7842090074</v>
      </c>
      <c r="T63" s="4">
        <v>5.0000000000000001E-3</v>
      </c>
      <c r="U63" s="15">
        <f t="shared" si="11"/>
        <v>1349.1152371298524</v>
      </c>
      <c r="V63" s="25">
        <f t="shared" si="21"/>
        <v>26476.084762870149</v>
      </c>
      <c r="W63" s="24">
        <v>27825.200000000001</v>
      </c>
      <c r="X63" s="33">
        <f t="shared" si="9"/>
        <v>29857.99965143991</v>
      </c>
      <c r="Y63" s="33">
        <f t="shared" si="9"/>
        <v>577797.08034856</v>
      </c>
      <c r="Z63" s="34">
        <f t="shared" si="10"/>
        <v>607655.07999999996</v>
      </c>
      <c r="AA63" s="18"/>
      <c r="AC63" s="40">
        <f t="shared" si="15"/>
        <v>69391131.940025926</v>
      </c>
    </row>
    <row r="64" spans="1:29" x14ac:dyDescent="0.25">
      <c r="A64" s="6"/>
      <c r="B64" s="2">
        <v>43861</v>
      </c>
      <c r="C64" s="3">
        <v>31</v>
      </c>
      <c r="D64" s="4">
        <v>5.0000000000000001E-3</v>
      </c>
      <c r="E64" s="15">
        <f t="shared" si="16"/>
        <v>32062538.953526106</v>
      </c>
      <c r="F64" s="15">
        <f t="shared" si="2"/>
        <v>13804.704271657074</v>
      </c>
      <c r="G64" s="15">
        <f t="shared" si="12"/>
        <v>269278.2957283429</v>
      </c>
      <c r="H64" s="16">
        <v>283083</v>
      </c>
      <c r="I64" s="25">
        <f t="shared" si="17"/>
        <v>13376737.934726201</v>
      </c>
      <c r="J64" s="4">
        <v>5.0000000000000001E-3</v>
      </c>
      <c r="K64" s="15">
        <f t="shared" si="5"/>
        <v>5759.4288330071149</v>
      </c>
      <c r="L64" s="29">
        <f t="shared" si="13"/>
        <v>112431.77116699288</v>
      </c>
      <c r="M64" s="24">
        <v>118191.2</v>
      </c>
      <c r="N64" s="25">
        <f t="shared" si="18"/>
        <v>20223585.271978922</v>
      </c>
      <c r="O64" s="4">
        <v>5.0000000000000001E-3</v>
      </c>
      <c r="P64" s="15">
        <f t="shared" si="19"/>
        <v>8707.3769921020357</v>
      </c>
      <c r="Q64" s="29">
        <f t="shared" si="14"/>
        <v>169848.30300789795</v>
      </c>
      <c r="R64" s="24">
        <v>178555.68</v>
      </c>
      <c r="S64" s="25">
        <f t="shared" si="20"/>
        <v>3150472.6994461371</v>
      </c>
      <c r="T64" s="4">
        <v>5.0000000000000001E-3</v>
      </c>
      <c r="U64" s="15">
        <f t="shared" si="11"/>
        <v>1337.8719682579488</v>
      </c>
      <c r="V64" s="25">
        <f t="shared" si="21"/>
        <v>26487.32803174205</v>
      </c>
      <c r="W64" s="24">
        <v>27825.200000000001</v>
      </c>
      <c r="X64" s="33">
        <f t="shared" si="9"/>
        <v>29609.382065024176</v>
      </c>
      <c r="Y64" s="33">
        <f t="shared" si="9"/>
        <v>578045.69793497573</v>
      </c>
      <c r="Z64" s="34">
        <f t="shared" si="10"/>
        <v>607655.07999999996</v>
      </c>
      <c r="AA64" s="18"/>
      <c r="AC64" s="40">
        <f t="shared" si="15"/>
        <v>68813334.859677359</v>
      </c>
    </row>
    <row r="65" spans="1:29" x14ac:dyDescent="0.25">
      <c r="A65" s="6"/>
      <c r="B65" s="2">
        <v>43890</v>
      </c>
      <c r="C65" s="3">
        <v>29</v>
      </c>
      <c r="D65" s="4">
        <v>5.0000000000000001E-3</v>
      </c>
      <c r="E65" s="15">
        <f t="shared" si="16"/>
        <v>31793260.657797761</v>
      </c>
      <c r="F65" s="15">
        <f t="shared" si="2"/>
        <v>12805.618876057431</v>
      </c>
      <c r="G65" s="15">
        <f t="shared" si="12"/>
        <v>270277.38112394256</v>
      </c>
      <c r="H65" s="16">
        <v>283083</v>
      </c>
      <c r="I65" s="25">
        <f t="shared" si="17"/>
        <v>13264306.163559208</v>
      </c>
      <c r="J65" s="4">
        <v>5.0000000000000001E-3</v>
      </c>
      <c r="K65" s="15">
        <f t="shared" si="5"/>
        <v>5342.5677603224594</v>
      </c>
      <c r="L65" s="29">
        <f t="shared" si="13"/>
        <v>112848.63223967754</v>
      </c>
      <c r="M65" s="24">
        <v>118191.2</v>
      </c>
      <c r="N65" s="25">
        <f t="shared" si="18"/>
        <v>20053736.968971025</v>
      </c>
      <c r="O65" s="4">
        <v>5.0000000000000001E-3</v>
      </c>
      <c r="P65" s="15">
        <f t="shared" si="19"/>
        <v>8077.1996125022197</v>
      </c>
      <c r="Q65" s="29">
        <f t="shared" si="14"/>
        <v>170478.48038749778</v>
      </c>
      <c r="R65" s="24">
        <v>178555.68</v>
      </c>
      <c r="S65" s="25">
        <f t="shared" si="20"/>
        <v>3123985.371414395</v>
      </c>
      <c r="T65" s="4">
        <v>5.0000000000000001E-3</v>
      </c>
      <c r="U65" s="15">
        <f t="shared" si="11"/>
        <v>1241.0352845344858</v>
      </c>
      <c r="V65" s="25">
        <f t="shared" si="21"/>
        <v>26584.164715465515</v>
      </c>
      <c r="W65" s="24">
        <v>27825.200000000001</v>
      </c>
      <c r="X65" s="33">
        <f t="shared" si="9"/>
        <v>27466.421533416597</v>
      </c>
      <c r="Y65" s="33">
        <f t="shared" si="9"/>
        <v>580188.65846658335</v>
      </c>
      <c r="Z65" s="34">
        <f t="shared" si="10"/>
        <v>607655.07999999996</v>
      </c>
      <c r="AA65" s="18"/>
      <c r="AC65" s="40">
        <f t="shared" si="15"/>
        <v>68235289.161742389</v>
      </c>
    </row>
    <row r="66" spans="1:29" x14ac:dyDescent="0.25">
      <c r="A66" s="6"/>
      <c r="B66" s="2">
        <v>43921</v>
      </c>
      <c r="C66" s="3">
        <v>31</v>
      </c>
      <c r="D66" s="4">
        <v>5.0000000000000001E-3</v>
      </c>
      <c r="E66" s="15">
        <f t="shared" si="16"/>
        <v>31522983.27667382</v>
      </c>
      <c r="F66" s="15">
        <f t="shared" si="2"/>
        <v>13572.395577456784</v>
      </c>
      <c r="G66" s="15">
        <f t="shared" si="12"/>
        <v>269510.6044225432</v>
      </c>
      <c r="H66" s="16">
        <v>283083</v>
      </c>
      <c r="I66" s="25">
        <f t="shared" si="17"/>
        <v>13151457.531319531</v>
      </c>
      <c r="J66" s="4">
        <v>5.0000000000000001E-3</v>
      </c>
      <c r="K66" s="15">
        <f t="shared" si="5"/>
        <v>5662.4331037625752</v>
      </c>
      <c r="L66" s="29">
        <f t="shared" si="13"/>
        <v>112528.76689623742</v>
      </c>
      <c r="M66" s="24">
        <v>118191.2</v>
      </c>
      <c r="N66" s="25">
        <f t="shared" si="18"/>
        <v>19883258.488583528</v>
      </c>
      <c r="O66" s="4">
        <v>5.0000000000000001E-3</v>
      </c>
      <c r="P66" s="15">
        <f t="shared" si="19"/>
        <v>8560.8474048067965</v>
      </c>
      <c r="Q66" s="29">
        <f t="shared" si="14"/>
        <v>169994.83259519321</v>
      </c>
      <c r="R66" s="24">
        <v>178555.68</v>
      </c>
      <c r="S66" s="25">
        <f t="shared" si="20"/>
        <v>3097401.2066989294</v>
      </c>
      <c r="T66" s="4">
        <v>5.0000000000000001E-3</v>
      </c>
      <c r="U66" s="15">
        <f t="shared" si="11"/>
        <v>1315.3347590091344</v>
      </c>
      <c r="V66" s="25">
        <f t="shared" si="21"/>
        <v>26509.865240990868</v>
      </c>
      <c r="W66" s="24">
        <v>27825.200000000001</v>
      </c>
      <c r="X66" s="33">
        <f t="shared" si="9"/>
        <v>29111.010845035293</v>
      </c>
      <c r="Y66" s="33">
        <f t="shared" si="9"/>
        <v>578544.06915496464</v>
      </c>
      <c r="Z66" s="34">
        <f t="shared" si="10"/>
        <v>607655.08000000007</v>
      </c>
      <c r="AA66" s="18"/>
      <c r="AC66" s="40">
        <f t="shared" si="15"/>
        <v>67655100.503275812</v>
      </c>
    </row>
    <row r="67" spans="1:29" x14ac:dyDescent="0.25">
      <c r="A67" s="6"/>
      <c r="B67" s="2">
        <v>43951</v>
      </c>
      <c r="C67" s="3">
        <v>30</v>
      </c>
      <c r="D67" s="4">
        <v>5.0000000000000001E-3</v>
      </c>
      <c r="E67" s="15">
        <f>E66-G66</f>
        <v>31253472.672251277</v>
      </c>
      <c r="F67" s="15">
        <f>C67*D67*E67/360</f>
        <v>13022.280280104698</v>
      </c>
      <c r="G67" s="15">
        <f>H67-F67</f>
        <v>270060.71971989528</v>
      </c>
      <c r="H67" s="16">
        <v>283083</v>
      </c>
      <c r="I67" s="25">
        <f t="shared" si="17"/>
        <v>13038928.764423294</v>
      </c>
      <c r="J67" s="4">
        <v>5.0000000000000001E-3</v>
      </c>
      <c r="K67" s="15">
        <f t="shared" si="5"/>
        <v>5432.8869851763729</v>
      </c>
      <c r="L67" s="29">
        <f t="shared" si="13"/>
        <v>112758.31301482362</v>
      </c>
      <c r="M67" s="24">
        <v>118191.2</v>
      </c>
      <c r="N67" s="25">
        <f t="shared" si="18"/>
        <v>19713263.655988336</v>
      </c>
      <c r="O67" s="4">
        <v>5.0000000000000001E-3</v>
      </c>
      <c r="P67" s="15">
        <f t="shared" si="19"/>
        <v>8213.8598566618057</v>
      </c>
      <c r="Q67" s="29">
        <f t="shared" si="14"/>
        <v>170341.82014333818</v>
      </c>
      <c r="R67" s="24">
        <v>178555.68</v>
      </c>
      <c r="S67" s="25">
        <f t="shared" si="20"/>
        <v>3070891.3414579388</v>
      </c>
      <c r="T67" s="4">
        <v>5.0000000000000001E-3</v>
      </c>
      <c r="U67" s="15">
        <f t="shared" si="11"/>
        <v>1262.0101403251801</v>
      </c>
      <c r="V67" s="25">
        <f t="shared" si="21"/>
        <v>26563.189859674821</v>
      </c>
      <c r="W67" s="24">
        <v>27825.200000000001</v>
      </c>
      <c r="X67" s="33">
        <f t="shared" si="9"/>
        <v>27931.037262268055</v>
      </c>
      <c r="Y67" s="33">
        <f>G67+L67+Q67+V67</f>
        <v>579724.04273773183</v>
      </c>
      <c r="Z67" s="34">
        <f t="shared" si="10"/>
        <v>607655.07999999984</v>
      </c>
      <c r="AA67" s="18"/>
      <c r="AC67" s="40">
        <f>E67+I67+N67+S67</f>
        <v>67076556.434120849</v>
      </c>
    </row>
    <row r="68" spans="1:29" ht="15.75" thickBot="1" x14ac:dyDescent="0.3">
      <c r="A68" s="6"/>
      <c r="B68" s="8">
        <v>43982</v>
      </c>
      <c r="C68" s="9">
        <v>31</v>
      </c>
      <c r="D68" s="10">
        <v>5.0000000000000001E-3</v>
      </c>
      <c r="E68" s="20">
        <f>E67-G67</f>
        <v>30983411.952531382</v>
      </c>
      <c r="F68" s="20">
        <f t="shared" ref="F68:F131" si="22">C68*D68*E68/360</f>
        <v>13340.080146228789</v>
      </c>
      <c r="G68" s="20">
        <f>H68-F68</f>
        <v>269742.91985377122</v>
      </c>
      <c r="H68" s="21">
        <v>283083</v>
      </c>
      <c r="I68" s="26">
        <f t="shared" si="17"/>
        <v>12926170.45140847</v>
      </c>
      <c r="J68" s="10">
        <v>5.0000000000000001E-3</v>
      </c>
      <c r="K68" s="20">
        <f t="shared" si="5"/>
        <v>5565.4344999119803</v>
      </c>
      <c r="L68" s="30">
        <f t="shared" si="13"/>
        <v>112625.76550008802</v>
      </c>
      <c r="M68" s="37">
        <v>118191.2</v>
      </c>
      <c r="N68" s="26">
        <f t="shared" si="18"/>
        <v>19542921.835844997</v>
      </c>
      <c r="O68" s="10">
        <v>5.0000000000000001E-3</v>
      </c>
      <c r="P68" s="20">
        <f>C68*N68*O68/360</f>
        <v>8414.3135682110405</v>
      </c>
      <c r="Q68" s="30">
        <f t="shared" si="14"/>
        <v>170141.36643178895</v>
      </c>
      <c r="R68" s="37">
        <v>178555.68</v>
      </c>
      <c r="S68" s="26">
        <f t="shared" si="20"/>
        <v>3044328.151598264</v>
      </c>
      <c r="T68" s="10">
        <v>5.0000000000000001E-3</v>
      </c>
      <c r="U68" s="20">
        <f t="shared" si="11"/>
        <v>1292.7968862951532</v>
      </c>
      <c r="V68" s="26">
        <f t="shared" si="21"/>
        <v>26532.403113704848</v>
      </c>
      <c r="W68" s="37">
        <v>27825.200000000001</v>
      </c>
      <c r="X68" s="38">
        <f t="shared" si="9"/>
        <v>28612.625100646965</v>
      </c>
      <c r="Y68" s="38">
        <f t="shared" si="9"/>
        <v>579042.45489935298</v>
      </c>
      <c r="Z68" s="39">
        <f t="shared" si="10"/>
        <v>607655.07999999996</v>
      </c>
      <c r="AA68" s="19"/>
      <c r="AB68" s="42"/>
      <c r="AC68" s="43">
        <f>E68+I68+N68+S68</f>
        <v>66496832.391383119</v>
      </c>
    </row>
    <row r="69" spans="1:29" x14ac:dyDescent="0.25">
      <c r="A69" s="6"/>
      <c r="B69" s="2">
        <v>44012</v>
      </c>
      <c r="C69" s="3">
        <v>30</v>
      </c>
      <c r="D69" s="4">
        <v>5.0000000000000001E-3</v>
      </c>
      <c r="E69" s="15">
        <f t="shared" si="16"/>
        <v>30713669.032677609</v>
      </c>
      <c r="F69" s="15">
        <f t="shared" si="22"/>
        <v>12797.362096949004</v>
      </c>
      <c r="G69" s="47">
        <f t="shared" ref="G69:G78" si="23">H69-F69</f>
        <v>0</v>
      </c>
      <c r="H69" s="46">
        <f t="shared" ref="H69:H74" si="24">F69</f>
        <v>12797.362096949004</v>
      </c>
      <c r="I69" s="25">
        <f t="shared" si="17"/>
        <v>12813544.685908383</v>
      </c>
      <c r="J69" s="4">
        <v>5.0000000000000001E-3</v>
      </c>
      <c r="K69" s="15">
        <f t="shared" si="5"/>
        <v>5338.9769524618268</v>
      </c>
      <c r="L69" s="47">
        <f t="shared" si="13"/>
        <v>0</v>
      </c>
      <c r="M69" s="46">
        <f t="shared" ref="M69:M78" si="25">K69</f>
        <v>5338.9769524618268</v>
      </c>
      <c r="N69" s="25">
        <f t="shared" si="18"/>
        <v>19372780.46941321</v>
      </c>
      <c r="O69" s="4">
        <v>5.0000000000000001E-3</v>
      </c>
      <c r="P69" s="15">
        <f t="shared" si="19"/>
        <v>8071.9918622555042</v>
      </c>
      <c r="Q69" s="47">
        <f t="shared" si="14"/>
        <v>0</v>
      </c>
      <c r="R69" s="46">
        <f t="shared" ref="R69:R75" si="26">P69</f>
        <v>8071.9918622555042</v>
      </c>
      <c r="S69" s="25">
        <f t="shared" si="20"/>
        <v>3017795.7484845594</v>
      </c>
      <c r="T69" s="4">
        <v>5.0000000000000001E-3</v>
      </c>
      <c r="U69" s="15">
        <f t="shared" si="11"/>
        <v>1240.1900336237916</v>
      </c>
      <c r="V69" s="47">
        <f t="shared" si="21"/>
        <v>0</v>
      </c>
      <c r="W69" s="46">
        <f t="shared" ref="W69:W75" si="27">U69</f>
        <v>1240.1900336237916</v>
      </c>
      <c r="X69" s="33">
        <f t="shared" si="9"/>
        <v>27448.520945290129</v>
      </c>
      <c r="Y69" s="47">
        <f t="shared" si="9"/>
        <v>0</v>
      </c>
      <c r="Z69" s="48">
        <f t="shared" si="10"/>
        <v>27448.520945290129</v>
      </c>
      <c r="AA69" s="18"/>
      <c r="AC69" s="44">
        <f t="shared" si="15"/>
        <v>65917789.936483763</v>
      </c>
    </row>
    <row r="70" spans="1:29" x14ac:dyDescent="0.25">
      <c r="A70" s="6"/>
      <c r="B70" s="2">
        <v>44043</v>
      </c>
      <c r="C70" s="3">
        <v>31</v>
      </c>
      <c r="D70" s="4">
        <v>5.0000000000000001E-3</v>
      </c>
      <c r="E70" s="15">
        <f t="shared" si="16"/>
        <v>30713669.032677609</v>
      </c>
      <c r="F70" s="15">
        <f t="shared" si="22"/>
        <v>13223.940833513972</v>
      </c>
      <c r="G70" s="47">
        <f t="shared" si="23"/>
        <v>0</v>
      </c>
      <c r="H70" s="46">
        <f t="shared" si="24"/>
        <v>13223.940833513972</v>
      </c>
      <c r="I70" s="25">
        <f t="shared" si="17"/>
        <v>12813544.685908383</v>
      </c>
      <c r="J70" s="4">
        <v>5.0000000000000001E-3</v>
      </c>
      <c r="K70" s="15">
        <f t="shared" si="5"/>
        <v>5516.9428508772207</v>
      </c>
      <c r="L70" s="47">
        <f t="shared" si="13"/>
        <v>0</v>
      </c>
      <c r="M70" s="46">
        <f t="shared" si="25"/>
        <v>5516.9428508772207</v>
      </c>
      <c r="N70" s="25">
        <f t="shared" si="18"/>
        <v>19372780.46941321</v>
      </c>
      <c r="O70" s="4">
        <v>5.0000000000000001E-3</v>
      </c>
      <c r="P70" s="15">
        <f t="shared" si="19"/>
        <v>8341.0582576640227</v>
      </c>
      <c r="Q70" s="47">
        <f t="shared" si="14"/>
        <v>0</v>
      </c>
      <c r="R70" s="46">
        <f t="shared" si="26"/>
        <v>8341.0582576640227</v>
      </c>
      <c r="S70" s="25">
        <f t="shared" si="20"/>
        <v>3017795.7484845594</v>
      </c>
      <c r="T70" s="4">
        <v>5.0000000000000001E-3</v>
      </c>
      <c r="U70" s="15">
        <f t="shared" si="11"/>
        <v>1281.5297014112514</v>
      </c>
      <c r="V70" s="47">
        <f t="shared" si="21"/>
        <v>0</v>
      </c>
      <c r="W70" s="46">
        <f t="shared" si="27"/>
        <v>1281.5297014112514</v>
      </c>
      <c r="X70" s="33">
        <f t="shared" si="9"/>
        <v>28363.471643466466</v>
      </c>
      <c r="Y70" s="47">
        <f t="shared" si="9"/>
        <v>0</v>
      </c>
      <c r="Z70" s="48">
        <f t="shared" si="10"/>
        <v>28363.471643466466</v>
      </c>
      <c r="AA70" s="18"/>
      <c r="AC70" s="44">
        <f t="shared" si="15"/>
        <v>65917789.936483763</v>
      </c>
    </row>
    <row r="71" spans="1:29" x14ac:dyDescent="0.25">
      <c r="A71" s="6"/>
      <c r="B71" s="2">
        <v>44074</v>
      </c>
      <c r="C71" s="3">
        <v>31</v>
      </c>
      <c r="D71" s="4">
        <v>5.0000000000000001E-3</v>
      </c>
      <c r="E71" s="15">
        <f t="shared" si="16"/>
        <v>30713669.032677609</v>
      </c>
      <c r="F71" s="15">
        <f t="shared" si="22"/>
        <v>13223.940833513972</v>
      </c>
      <c r="G71" s="47">
        <f t="shared" si="23"/>
        <v>0</v>
      </c>
      <c r="H71" s="46">
        <f t="shared" si="24"/>
        <v>13223.940833513972</v>
      </c>
      <c r="I71" s="25">
        <f t="shared" si="17"/>
        <v>12813544.685908383</v>
      </c>
      <c r="J71" s="4">
        <v>5.0000000000000001E-3</v>
      </c>
      <c r="K71" s="15">
        <f t="shared" si="5"/>
        <v>5516.9428508772207</v>
      </c>
      <c r="L71" s="47">
        <f t="shared" si="13"/>
        <v>0</v>
      </c>
      <c r="M71" s="46">
        <f t="shared" si="25"/>
        <v>5516.9428508772207</v>
      </c>
      <c r="N71" s="25">
        <f t="shared" si="18"/>
        <v>19372780.46941321</v>
      </c>
      <c r="O71" s="4">
        <v>5.0000000000000001E-3</v>
      </c>
      <c r="P71" s="15">
        <f t="shared" si="19"/>
        <v>8341.0582576640227</v>
      </c>
      <c r="Q71" s="47">
        <f t="shared" si="14"/>
        <v>0</v>
      </c>
      <c r="R71" s="46">
        <f t="shared" si="26"/>
        <v>8341.0582576640227</v>
      </c>
      <c r="S71" s="25">
        <f t="shared" si="20"/>
        <v>3017795.7484845594</v>
      </c>
      <c r="T71" s="4">
        <v>5.0000000000000001E-3</v>
      </c>
      <c r="U71" s="15">
        <f t="shared" si="11"/>
        <v>1281.5297014112514</v>
      </c>
      <c r="V71" s="47">
        <f t="shared" si="21"/>
        <v>0</v>
      </c>
      <c r="W71" s="46">
        <f t="shared" si="27"/>
        <v>1281.5297014112514</v>
      </c>
      <c r="X71" s="33">
        <f t="shared" si="9"/>
        <v>28363.471643466466</v>
      </c>
      <c r="Y71" s="47">
        <f t="shared" si="9"/>
        <v>0</v>
      </c>
      <c r="Z71" s="48">
        <f t="shared" si="10"/>
        <v>28363.471643466466</v>
      </c>
      <c r="AA71" s="18"/>
      <c r="AC71" s="44">
        <f t="shared" si="15"/>
        <v>65917789.936483763</v>
      </c>
    </row>
    <row r="72" spans="1:29" x14ac:dyDescent="0.25">
      <c r="A72" s="6"/>
      <c r="B72" s="2">
        <v>44104</v>
      </c>
      <c r="C72" s="3">
        <v>30</v>
      </c>
      <c r="D72" s="4">
        <v>5.0000000000000001E-3</v>
      </c>
      <c r="E72" s="15">
        <f t="shared" si="16"/>
        <v>30713669.032677609</v>
      </c>
      <c r="F72" s="15">
        <f t="shared" si="22"/>
        <v>12797.362096949004</v>
      </c>
      <c r="G72" s="47">
        <f t="shared" si="23"/>
        <v>0</v>
      </c>
      <c r="H72" s="46">
        <f t="shared" si="24"/>
        <v>12797.362096949004</v>
      </c>
      <c r="I72" s="25">
        <f t="shared" si="17"/>
        <v>12813544.685908383</v>
      </c>
      <c r="J72" s="4">
        <v>5.0000000000000001E-3</v>
      </c>
      <c r="K72" s="15">
        <f t="shared" si="5"/>
        <v>5338.9769524618268</v>
      </c>
      <c r="L72" s="47">
        <f t="shared" si="13"/>
        <v>0</v>
      </c>
      <c r="M72" s="46">
        <f t="shared" si="25"/>
        <v>5338.9769524618268</v>
      </c>
      <c r="N72" s="25">
        <f t="shared" si="18"/>
        <v>19372780.46941321</v>
      </c>
      <c r="O72" s="4">
        <v>5.0000000000000001E-3</v>
      </c>
      <c r="P72" s="15">
        <f t="shared" si="19"/>
        <v>8071.9918622555042</v>
      </c>
      <c r="Q72" s="47">
        <f t="shared" si="14"/>
        <v>0</v>
      </c>
      <c r="R72" s="46">
        <f t="shared" si="26"/>
        <v>8071.9918622555042</v>
      </c>
      <c r="S72" s="25">
        <f t="shared" si="20"/>
        <v>3017795.7484845594</v>
      </c>
      <c r="T72" s="4">
        <v>5.0000000000000001E-3</v>
      </c>
      <c r="U72" s="15">
        <f t="shared" si="11"/>
        <v>1240.1900336237916</v>
      </c>
      <c r="V72" s="47">
        <f t="shared" si="21"/>
        <v>0</v>
      </c>
      <c r="W72" s="46">
        <f t="shared" si="27"/>
        <v>1240.1900336237916</v>
      </c>
      <c r="X72" s="33">
        <f t="shared" si="9"/>
        <v>27448.520945290129</v>
      </c>
      <c r="Y72" s="47">
        <f t="shared" si="9"/>
        <v>0</v>
      </c>
      <c r="Z72" s="48">
        <f t="shared" si="10"/>
        <v>27448.520945290129</v>
      </c>
      <c r="AA72" s="18"/>
      <c r="AC72" s="44">
        <f t="shared" si="15"/>
        <v>65917789.936483763</v>
      </c>
    </row>
    <row r="73" spans="1:29" x14ac:dyDescent="0.25">
      <c r="A73" s="6"/>
      <c r="B73" s="2">
        <v>44135</v>
      </c>
      <c r="C73" s="3">
        <v>31</v>
      </c>
      <c r="D73" s="4">
        <v>5.0000000000000001E-3</v>
      </c>
      <c r="E73" s="15">
        <f t="shared" si="16"/>
        <v>30713669.032677609</v>
      </c>
      <c r="F73" s="15">
        <f t="shared" si="22"/>
        <v>13223.940833513972</v>
      </c>
      <c r="G73" s="47">
        <f t="shared" si="23"/>
        <v>0</v>
      </c>
      <c r="H73" s="46">
        <f t="shared" si="24"/>
        <v>13223.940833513972</v>
      </c>
      <c r="I73" s="25">
        <f t="shared" si="17"/>
        <v>12813544.685908383</v>
      </c>
      <c r="J73" s="4">
        <v>5.0000000000000001E-3</v>
      </c>
      <c r="K73" s="15">
        <f t="shared" ref="K73:K136" si="28">C73*I73*J73/360</f>
        <v>5516.9428508772207</v>
      </c>
      <c r="L73" s="47">
        <f t="shared" si="13"/>
        <v>0</v>
      </c>
      <c r="M73" s="46">
        <f t="shared" si="25"/>
        <v>5516.9428508772207</v>
      </c>
      <c r="N73" s="25">
        <f t="shared" si="18"/>
        <v>19372780.46941321</v>
      </c>
      <c r="O73" s="4">
        <v>5.0000000000000001E-3</v>
      </c>
      <c r="P73" s="15">
        <f t="shared" si="19"/>
        <v>8341.0582576640227</v>
      </c>
      <c r="Q73" s="47">
        <f t="shared" si="14"/>
        <v>0</v>
      </c>
      <c r="R73" s="46">
        <f t="shared" si="26"/>
        <v>8341.0582576640227</v>
      </c>
      <c r="S73" s="25">
        <f t="shared" si="20"/>
        <v>3017795.7484845594</v>
      </c>
      <c r="T73" s="4">
        <v>5.0000000000000001E-3</v>
      </c>
      <c r="U73" s="15">
        <f t="shared" si="11"/>
        <v>1281.5297014112514</v>
      </c>
      <c r="V73" s="47">
        <f t="shared" si="21"/>
        <v>0</v>
      </c>
      <c r="W73" s="46">
        <f t="shared" si="27"/>
        <v>1281.5297014112514</v>
      </c>
      <c r="X73" s="33">
        <f t="shared" si="9"/>
        <v>28363.471643466466</v>
      </c>
      <c r="Y73" s="47">
        <f t="shared" si="9"/>
        <v>0</v>
      </c>
      <c r="Z73" s="48">
        <f t="shared" si="10"/>
        <v>28363.471643466466</v>
      </c>
      <c r="AA73" s="18"/>
      <c r="AC73" s="44">
        <f t="shared" si="15"/>
        <v>65917789.936483763</v>
      </c>
    </row>
    <row r="74" spans="1:29" x14ac:dyDescent="0.25">
      <c r="A74" s="6"/>
      <c r="B74" s="2">
        <v>44165</v>
      </c>
      <c r="C74" s="3">
        <v>30</v>
      </c>
      <c r="D74" s="4">
        <v>5.0000000000000001E-3</v>
      </c>
      <c r="E74" s="15">
        <f t="shared" si="16"/>
        <v>30713669.032677609</v>
      </c>
      <c r="F74" s="15">
        <f t="shared" si="22"/>
        <v>12797.362096949004</v>
      </c>
      <c r="G74" s="47">
        <f t="shared" si="23"/>
        <v>0</v>
      </c>
      <c r="H74" s="46">
        <f t="shared" si="24"/>
        <v>12797.362096949004</v>
      </c>
      <c r="I74" s="25">
        <f t="shared" si="17"/>
        <v>12813544.685908383</v>
      </c>
      <c r="J74" s="4">
        <v>5.0000000000000001E-3</v>
      </c>
      <c r="K74" s="15">
        <f t="shared" si="28"/>
        <v>5338.9769524618268</v>
      </c>
      <c r="L74" s="47">
        <f t="shared" si="13"/>
        <v>0</v>
      </c>
      <c r="M74" s="46">
        <f t="shared" si="25"/>
        <v>5338.9769524618268</v>
      </c>
      <c r="N74" s="25">
        <f t="shared" si="18"/>
        <v>19372780.46941321</v>
      </c>
      <c r="O74" s="4">
        <v>5.0000000000000001E-3</v>
      </c>
      <c r="P74" s="15">
        <f t="shared" si="19"/>
        <v>8071.9918622555042</v>
      </c>
      <c r="Q74" s="47">
        <f t="shared" si="14"/>
        <v>0</v>
      </c>
      <c r="R74" s="46">
        <f t="shared" si="26"/>
        <v>8071.9918622555042</v>
      </c>
      <c r="S74" s="25">
        <f t="shared" si="20"/>
        <v>3017795.7484845594</v>
      </c>
      <c r="T74" s="4">
        <v>5.0000000000000001E-3</v>
      </c>
      <c r="U74" s="15">
        <f t="shared" si="11"/>
        <v>1240.1900336237916</v>
      </c>
      <c r="V74" s="47">
        <f t="shared" si="21"/>
        <v>0</v>
      </c>
      <c r="W74" s="46">
        <f t="shared" si="27"/>
        <v>1240.1900336237916</v>
      </c>
      <c r="X74" s="33">
        <f t="shared" si="9"/>
        <v>27448.520945290129</v>
      </c>
      <c r="Y74" s="47">
        <f t="shared" si="9"/>
        <v>0</v>
      </c>
      <c r="Z74" s="48">
        <f t="shared" si="10"/>
        <v>27448.520945290129</v>
      </c>
      <c r="AA74" s="18"/>
      <c r="AC74" s="44">
        <f t="shared" si="15"/>
        <v>65917789.936483763</v>
      </c>
    </row>
    <row r="75" spans="1:29" x14ac:dyDescent="0.25">
      <c r="A75" s="6"/>
      <c r="B75" s="2">
        <v>44196</v>
      </c>
      <c r="C75" s="3">
        <v>31</v>
      </c>
      <c r="D75" s="4">
        <v>5.0000000000000001E-3</v>
      </c>
      <c r="E75" s="15">
        <f t="shared" si="16"/>
        <v>30713669.032677609</v>
      </c>
      <c r="F75" s="15">
        <f t="shared" si="22"/>
        <v>13223.940833513972</v>
      </c>
      <c r="G75" s="47">
        <f t="shared" si="23"/>
        <v>0</v>
      </c>
      <c r="H75" s="46">
        <f>F75</f>
        <v>13223.940833513972</v>
      </c>
      <c r="I75" s="25">
        <f t="shared" si="17"/>
        <v>12813544.685908383</v>
      </c>
      <c r="J75" s="4">
        <v>5.0000000000000001E-3</v>
      </c>
      <c r="K75" s="15">
        <f t="shared" si="28"/>
        <v>5516.9428508772207</v>
      </c>
      <c r="L75" s="47">
        <f t="shared" si="13"/>
        <v>0</v>
      </c>
      <c r="M75" s="46">
        <f t="shared" si="25"/>
        <v>5516.9428508772207</v>
      </c>
      <c r="N75" s="25">
        <f t="shared" si="18"/>
        <v>19372780.46941321</v>
      </c>
      <c r="O75" s="4">
        <v>5.0000000000000001E-3</v>
      </c>
      <c r="P75" s="15">
        <f t="shared" si="19"/>
        <v>8341.0582576640227</v>
      </c>
      <c r="Q75" s="47">
        <f t="shared" si="14"/>
        <v>0</v>
      </c>
      <c r="R75" s="46">
        <f t="shared" si="26"/>
        <v>8341.0582576640227</v>
      </c>
      <c r="S75" s="25">
        <f t="shared" si="20"/>
        <v>3017795.7484845594</v>
      </c>
      <c r="T75" s="4">
        <v>5.0000000000000001E-3</v>
      </c>
      <c r="U75" s="15">
        <f t="shared" si="11"/>
        <v>1281.5297014112514</v>
      </c>
      <c r="V75" s="47">
        <f t="shared" si="21"/>
        <v>0</v>
      </c>
      <c r="W75" s="46">
        <f t="shared" si="27"/>
        <v>1281.5297014112514</v>
      </c>
      <c r="X75" s="33">
        <f t="shared" ref="X75:Y138" si="29">F75+K75+P75+U75</f>
        <v>28363.471643466466</v>
      </c>
      <c r="Y75" s="47">
        <f t="shared" si="29"/>
        <v>0</v>
      </c>
      <c r="Z75" s="48">
        <f t="shared" ref="Z75:Z138" si="30">F75+G75+K75+L75+P75+Q75+U75+V75</f>
        <v>28363.471643466466</v>
      </c>
      <c r="AA75" s="18"/>
      <c r="AC75" s="44">
        <f t="shared" si="15"/>
        <v>65917789.936483763</v>
      </c>
    </row>
    <row r="76" spans="1:29" x14ac:dyDescent="0.25">
      <c r="A76" s="6"/>
      <c r="B76" s="2">
        <v>44227</v>
      </c>
      <c r="C76" s="3">
        <v>31</v>
      </c>
      <c r="D76" s="4">
        <v>5.0000000000000001E-3</v>
      </c>
      <c r="E76" s="15">
        <f t="shared" si="16"/>
        <v>30713669.032677609</v>
      </c>
      <c r="F76" s="15">
        <f t="shared" si="22"/>
        <v>13223.940833513972</v>
      </c>
      <c r="G76" s="47">
        <f t="shared" si="23"/>
        <v>0</v>
      </c>
      <c r="H76" s="46">
        <f t="shared" ref="H76:H78" si="31">F76</f>
        <v>13223.940833513972</v>
      </c>
      <c r="I76" s="25">
        <f t="shared" si="17"/>
        <v>12813544.685908383</v>
      </c>
      <c r="J76" s="4">
        <v>5.0000000000000001E-3</v>
      </c>
      <c r="K76" s="15">
        <f t="shared" si="28"/>
        <v>5516.9428508772207</v>
      </c>
      <c r="L76" s="47">
        <f t="shared" si="13"/>
        <v>0</v>
      </c>
      <c r="M76" s="46">
        <f t="shared" si="25"/>
        <v>5516.9428508772207</v>
      </c>
      <c r="N76" s="25">
        <f t="shared" si="18"/>
        <v>19372780.46941321</v>
      </c>
      <c r="O76" s="4">
        <v>5.0000000000000001E-3</v>
      </c>
      <c r="P76" s="15">
        <f t="shared" si="19"/>
        <v>8341.0582576640227</v>
      </c>
      <c r="Q76" s="47">
        <f t="shared" ref="Q76:Q78" si="32">R76-P76</f>
        <v>0</v>
      </c>
      <c r="R76" s="46">
        <f t="shared" ref="R76:R78" si="33">P76</f>
        <v>8341.0582576640227</v>
      </c>
      <c r="S76" s="25">
        <f t="shared" si="20"/>
        <v>3017795.7484845594</v>
      </c>
      <c r="T76" s="4">
        <v>5.0000000000000001E-3</v>
      </c>
      <c r="U76" s="15">
        <f t="shared" ref="U76:U139" si="34">S76*T76*C76/365</f>
        <v>1281.5297014112514</v>
      </c>
      <c r="V76" s="47">
        <f t="shared" ref="V76:V78" si="35">W76-U76</f>
        <v>0</v>
      </c>
      <c r="W76" s="46">
        <f t="shared" ref="W76:W78" si="36">U76</f>
        <v>1281.5297014112514</v>
      </c>
      <c r="X76" s="33">
        <f t="shared" si="29"/>
        <v>28363.471643466466</v>
      </c>
      <c r="Y76" s="47">
        <f t="shared" ref="Y76:Y78" si="37">G76+L76+Q76+V76</f>
        <v>0</v>
      </c>
      <c r="Z76" s="48">
        <f t="shared" ref="Z76:Z78" si="38">F76+G76+K76+L76+P76+Q76+U76+V76</f>
        <v>28363.471643466466</v>
      </c>
      <c r="AA76" s="18"/>
      <c r="AC76" s="40">
        <f t="shared" si="15"/>
        <v>65917789.936483763</v>
      </c>
    </row>
    <row r="77" spans="1:29" x14ac:dyDescent="0.25">
      <c r="A77" s="6"/>
      <c r="B77" s="2">
        <v>44255</v>
      </c>
      <c r="C77" s="3">
        <v>28</v>
      </c>
      <c r="D77" s="4">
        <v>5.0000000000000001E-3</v>
      </c>
      <c r="E77" s="15">
        <f t="shared" si="16"/>
        <v>30713669.032677609</v>
      </c>
      <c r="F77" s="15">
        <f t="shared" si="22"/>
        <v>11944.204623819072</v>
      </c>
      <c r="G77" s="47">
        <f t="shared" si="23"/>
        <v>0</v>
      </c>
      <c r="H77" s="46">
        <f t="shared" si="31"/>
        <v>11944.204623819072</v>
      </c>
      <c r="I77" s="25">
        <f t="shared" si="17"/>
        <v>12813544.685908383</v>
      </c>
      <c r="J77" s="4">
        <v>5.0000000000000001E-3</v>
      </c>
      <c r="K77" s="15">
        <f t="shared" si="28"/>
        <v>4983.0451556310381</v>
      </c>
      <c r="L77" s="47">
        <f t="shared" si="13"/>
        <v>0</v>
      </c>
      <c r="M77" s="46">
        <f t="shared" si="25"/>
        <v>4983.0451556310381</v>
      </c>
      <c r="N77" s="25">
        <f t="shared" si="18"/>
        <v>19372780.46941321</v>
      </c>
      <c r="O77" s="4">
        <v>5.0000000000000001E-3</v>
      </c>
      <c r="P77" s="15">
        <f t="shared" si="19"/>
        <v>7533.85907143847</v>
      </c>
      <c r="Q77" s="47">
        <f t="shared" si="32"/>
        <v>0</v>
      </c>
      <c r="R77" s="46">
        <f t="shared" si="33"/>
        <v>7533.85907143847</v>
      </c>
      <c r="S77" s="25">
        <f t="shared" si="20"/>
        <v>3017795.7484845594</v>
      </c>
      <c r="T77" s="4">
        <v>5.0000000000000001E-3</v>
      </c>
      <c r="U77" s="15">
        <f t="shared" si="34"/>
        <v>1157.5106980488722</v>
      </c>
      <c r="V77" s="47">
        <f t="shared" si="35"/>
        <v>0</v>
      </c>
      <c r="W77" s="46">
        <f t="shared" si="36"/>
        <v>1157.5106980488722</v>
      </c>
      <c r="X77" s="33">
        <f t="shared" si="29"/>
        <v>25618.619548937451</v>
      </c>
      <c r="Y77" s="47">
        <f t="shared" si="37"/>
        <v>0</v>
      </c>
      <c r="Z77" s="48">
        <f t="shared" si="38"/>
        <v>25618.619548937451</v>
      </c>
      <c r="AA77" s="18"/>
      <c r="AC77" s="40">
        <f t="shared" si="15"/>
        <v>65917789.936483763</v>
      </c>
    </row>
    <row r="78" spans="1:29" x14ac:dyDescent="0.25">
      <c r="A78" s="6"/>
      <c r="B78" s="2">
        <v>44286</v>
      </c>
      <c r="C78" s="3">
        <v>31</v>
      </c>
      <c r="D78" s="4">
        <v>5.0000000000000001E-3</v>
      </c>
      <c r="E78" s="15">
        <f t="shared" si="16"/>
        <v>30713669.032677609</v>
      </c>
      <c r="F78" s="15">
        <f t="shared" si="22"/>
        <v>13223.940833513972</v>
      </c>
      <c r="G78" s="47">
        <f t="shared" si="23"/>
        <v>0</v>
      </c>
      <c r="H78" s="46">
        <f t="shared" si="31"/>
        <v>13223.940833513972</v>
      </c>
      <c r="I78" s="25">
        <f t="shared" si="17"/>
        <v>12813544.685908383</v>
      </c>
      <c r="J78" s="4">
        <v>5.0000000000000001E-3</v>
      </c>
      <c r="K78" s="15">
        <f t="shared" si="28"/>
        <v>5516.9428508772207</v>
      </c>
      <c r="L78" s="47">
        <f t="shared" si="13"/>
        <v>0</v>
      </c>
      <c r="M78" s="46">
        <f t="shared" si="25"/>
        <v>5516.9428508772207</v>
      </c>
      <c r="N78" s="25">
        <f t="shared" si="18"/>
        <v>19372780.46941321</v>
      </c>
      <c r="O78" s="4">
        <v>5.0000000000000001E-3</v>
      </c>
      <c r="P78" s="15">
        <f t="shared" si="19"/>
        <v>8341.0582576640227</v>
      </c>
      <c r="Q78" s="47">
        <f t="shared" si="32"/>
        <v>0</v>
      </c>
      <c r="R78" s="46">
        <f t="shared" si="33"/>
        <v>8341.0582576640227</v>
      </c>
      <c r="S78" s="25">
        <f t="shared" si="20"/>
        <v>3017795.7484845594</v>
      </c>
      <c r="T78" s="4">
        <v>5.0000000000000001E-3</v>
      </c>
      <c r="U78" s="15">
        <f t="shared" si="34"/>
        <v>1281.5297014112514</v>
      </c>
      <c r="V78" s="47">
        <f t="shared" si="35"/>
        <v>0</v>
      </c>
      <c r="W78" s="46">
        <f t="shared" si="36"/>
        <v>1281.5297014112514</v>
      </c>
      <c r="X78" s="33">
        <f t="shared" si="29"/>
        <v>28363.471643466466</v>
      </c>
      <c r="Y78" s="47">
        <f t="shared" si="37"/>
        <v>0</v>
      </c>
      <c r="Z78" s="48">
        <f t="shared" si="38"/>
        <v>28363.471643466466</v>
      </c>
      <c r="AA78" s="18"/>
      <c r="AC78" s="40">
        <f t="shared" si="15"/>
        <v>65917789.936483763</v>
      </c>
    </row>
    <row r="79" spans="1:29" x14ac:dyDescent="0.25">
      <c r="A79" s="6"/>
      <c r="B79" s="2">
        <v>44316</v>
      </c>
      <c r="C79" s="3">
        <v>30</v>
      </c>
      <c r="D79" s="4">
        <v>5.0000000000000001E-3</v>
      </c>
      <c r="E79" s="15">
        <f t="shared" si="16"/>
        <v>30713669.032677609</v>
      </c>
      <c r="F79" s="15">
        <f t="shared" si="22"/>
        <v>12797.362096949004</v>
      </c>
      <c r="G79" s="15">
        <f t="shared" si="12"/>
        <v>297080.3742602077</v>
      </c>
      <c r="H79" s="16">
        <f t="shared" ref="H79:H140" si="39">283083+$G$185</f>
        <v>309877.73635715671</v>
      </c>
      <c r="I79" s="25">
        <f t="shared" si="17"/>
        <v>12813544.685908383</v>
      </c>
      <c r="J79" s="4">
        <v>5.0000000000000001E-3</v>
      </c>
      <c r="K79" s="15">
        <f t="shared" si="28"/>
        <v>5338.9769524618268</v>
      </c>
      <c r="L79" s="29">
        <f t="shared" si="13"/>
        <v>124039.8211936601</v>
      </c>
      <c r="M79" s="24">
        <f t="shared" ref="M79:M140" si="40">118191.2+$L$185</f>
        <v>129378.79814612193</v>
      </c>
      <c r="N79" s="25">
        <f t="shared" si="18"/>
        <v>19372780.46941321</v>
      </c>
      <c r="O79" s="4">
        <v>5.0000000000000001E-3</v>
      </c>
      <c r="P79" s="15">
        <f t="shared" si="19"/>
        <v>8071.9918622555042</v>
      </c>
      <c r="Q79" s="29">
        <f t="shared" si="14"/>
        <v>187384.56940419102</v>
      </c>
      <c r="R79" s="24">
        <f t="shared" ref="R79:R140" si="41">178555.68+$Q$185</f>
        <v>195456.56126644652</v>
      </c>
      <c r="S79" s="25">
        <f t="shared" si="20"/>
        <v>3017795.7484845594</v>
      </c>
      <c r="T79" s="4">
        <v>5.0000000000000001E-3</v>
      </c>
      <c r="U79" s="15">
        <f t="shared" si="34"/>
        <v>1240.1900336237916</v>
      </c>
      <c r="V79" s="25">
        <f t="shared" si="21"/>
        <v>29220.468127382261</v>
      </c>
      <c r="W79" s="24">
        <f t="shared" ref="W79:W140" si="42">27825.2+$V$185</f>
        <v>30460.658161006053</v>
      </c>
      <c r="X79" s="33">
        <f t="shared" si="29"/>
        <v>27448.520945290129</v>
      </c>
      <c r="Y79" s="33">
        <f t="shared" si="29"/>
        <v>637725.23298544099</v>
      </c>
      <c r="Z79" s="34">
        <f t="shared" si="30"/>
        <v>665173.75393073121</v>
      </c>
      <c r="AA79" s="18"/>
      <c r="AC79" s="40">
        <f t="shared" si="15"/>
        <v>65917789.936483763</v>
      </c>
    </row>
    <row r="80" spans="1:29" x14ac:dyDescent="0.25">
      <c r="A80" s="6"/>
      <c r="B80" s="2">
        <v>44347</v>
      </c>
      <c r="C80" s="3">
        <v>31</v>
      </c>
      <c r="D80" s="4">
        <v>5.0000000000000001E-3</v>
      </c>
      <c r="E80" s="15">
        <f t="shared" si="16"/>
        <v>30416588.6584174</v>
      </c>
      <c r="F80" s="15">
        <f t="shared" si="22"/>
        <v>13096.031227929714</v>
      </c>
      <c r="G80" s="15">
        <f t="shared" si="12"/>
        <v>296781.70512922702</v>
      </c>
      <c r="H80" s="16">
        <f t="shared" si="39"/>
        <v>309877.73635715671</v>
      </c>
      <c r="I80" s="25">
        <f t="shared" si="17"/>
        <v>12689504.864714723</v>
      </c>
      <c r="J80" s="4">
        <v>5.0000000000000001E-3</v>
      </c>
      <c r="K80" s="15">
        <f t="shared" si="28"/>
        <v>5463.5368167521719</v>
      </c>
      <c r="L80" s="29">
        <f t="shared" si="13"/>
        <v>123915.26132936977</v>
      </c>
      <c r="M80" s="24">
        <f t="shared" si="40"/>
        <v>129378.79814612193</v>
      </c>
      <c r="N80" s="25">
        <f t="shared" si="18"/>
        <v>19185395.900009017</v>
      </c>
      <c r="O80" s="4">
        <v>5.0000000000000001E-3</v>
      </c>
      <c r="P80" s="15">
        <f t="shared" si="19"/>
        <v>8260.3787902816603</v>
      </c>
      <c r="Q80" s="29">
        <f t="shared" si="14"/>
        <v>187196.18247616486</v>
      </c>
      <c r="R80" s="24">
        <f t="shared" si="41"/>
        <v>195456.56126644652</v>
      </c>
      <c r="S80" s="25">
        <f t="shared" si="20"/>
        <v>2988575.2803571769</v>
      </c>
      <c r="T80" s="4">
        <v>5.0000000000000001E-3</v>
      </c>
      <c r="U80" s="15">
        <f t="shared" si="34"/>
        <v>1269.1210094667465</v>
      </c>
      <c r="V80" s="25">
        <f t="shared" si="21"/>
        <v>29191.537151539305</v>
      </c>
      <c r="W80" s="24">
        <f t="shared" si="42"/>
        <v>30460.658161006053</v>
      </c>
      <c r="X80" s="33">
        <f t="shared" si="29"/>
        <v>28089.067844430298</v>
      </c>
      <c r="Y80" s="33">
        <f t="shared" si="29"/>
        <v>637084.68608630099</v>
      </c>
      <c r="Z80" s="34">
        <f t="shared" si="30"/>
        <v>665173.75393073121</v>
      </c>
      <c r="AA80" s="18"/>
      <c r="AC80" s="40">
        <f t="shared" si="15"/>
        <v>65280064.703498311</v>
      </c>
    </row>
    <row r="81" spans="1:29" x14ac:dyDescent="0.25">
      <c r="A81" s="6"/>
      <c r="B81" s="2">
        <v>44377</v>
      </c>
      <c r="C81" s="3">
        <v>30</v>
      </c>
      <c r="D81" s="4">
        <v>5.0000000000000001E-3</v>
      </c>
      <c r="E81" s="15">
        <f t="shared" si="16"/>
        <v>30119806.953288171</v>
      </c>
      <c r="F81" s="15">
        <f t="shared" si="22"/>
        <v>12549.919563870069</v>
      </c>
      <c r="G81" s="15">
        <f t="shared" ref="G81:G144" si="43">H81-F81</f>
        <v>297327.81679328665</v>
      </c>
      <c r="H81" s="16">
        <f t="shared" si="39"/>
        <v>309877.73635715671</v>
      </c>
      <c r="I81" s="25">
        <f t="shared" si="17"/>
        <v>12565589.603385353</v>
      </c>
      <c r="J81" s="4">
        <v>5.0000000000000001E-3</v>
      </c>
      <c r="K81" s="15">
        <f t="shared" si="28"/>
        <v>5235.6623347438972</v>
      </c>
      <c r="L81" s="29">
        <f t="shared" ref="L81:L144" si="44">M81-K81</f>
        <v>124143.13581137803</v>
      </c>
      <c r="M81" s="24">
        <f t="shared" si="40"/>
        <v>129378.79814612193</v>
      </c>
      <c r="N81" s="25">
        <f t="shared" si="18"/>
        <v>18998199.717532851</v>
      </c>
      <c r="O81" s="4">
        <v>5.0000000000000001E-3</v>
      </c>
      <c r="P81" s="15">
        <f t="shared" si="19"/>
        <v>7915.9165489720208</v>
      </c>
      <c r="Q81" s="29">
        <f t="shared" ref="Q81:Q144" si="45">R81-P81</f>
        <v>187540.6447174745</v>
      </c>
      <c r="R81" s="24">
        <f t="shared" si="41"/>
        <v>195456.56126644652</v>
      </c>
      <c r="S81" s="25">
        <f t="shared" si="20"/>
        <v>2959383.7432056377</v>
      </c>
      <c r="T81" s="4">
        <v>5.0000000000000001E-3</v>
      </c>
      <c r="U81" s="15">
        <f t="shared" si="34"/>
        <v>1216.1850999475223</v>
      </c>
      <c r="V81" s="25">
        <f t="shared" si="21"/>
        <v>29244.473061058532</v>
      </c>
      <c r="W81" s="24">
        <f t="shared" si="42"/>
        <v>30460.658161006053</v>
      </c>
      <c r="X81" s="33">
        <f t="shared" si="29"/>
        <v>26917.68354753351</v>
      </c>
      <c r="Y81" s="33">
        <f t="shared" si="29"/>
        <v>638256.07038319774</v>
      </c>
      <c r="Z81" s="34">
        <f t="shared" si="30"/>
        <v>665173.75393073121</v>
      </c>
      <c r="AA81" s="18"/>
      <c r="AC81" s="40">
        <f t="shared" ref="AC81:AC144" si="46">E81+I81+N81+S81</f>
        <v>64642980.017412014</v>
      </c>
    </row>
    <row r="82" spans="1:29" x14ac:dyDescent="0.25">
      <c r="A82" s="6"/>
      <c r="B82" s="2">
        <v>44408</v>
      </c>
      <c r="C82" s="3">
        <v>31</v>
      </c>
      <c r="D82" s="4">
        <v>5.0000000000000001E-3</v>
      </c>
      <c r="E82" s="15">
        <f t="shared" ref="E82:E145" si="47">E81-G81</f>
        <v>29822479.136494886</v>
      </c>
      <c r="F82" s="15">
        <f t="shared" si="22"/>
        <v>12840.234072657518</v>
      </c>
      <c r="G82" s="15">
        <f t="shared" si="43"/>
        <v>297037.50228449918</v>
      </c>
      <c r="H82" s="16">
        <f t="shared" si="39"/>
        <v>309877.73635715671</v>
      </c>
      <c r="I82" s="25">
        <f t="shared" ref="I82:I145" si="48">I81-L81</f>
        <v>12441446.467573976</v>
      </c>
      <c r="J82" s="4">
        <v>5.0000000000000001E-3</v>
      </c>
      <c r="K82" s="15">
        <f t="shared" si="28"/>
        <v>5356.7338957610173</v>
      </c>
      <c r="L82" s="29">
        <f t="shared" si="44"/>
        <v>124022.06425036091</v>
      </c>
      <c r="M82" s="24">
        <f t="shared" si="40"/>
        <v>129378.79814612193</v>
      </c>
      <c r="N82" s="25">
        <f t="shared" ref="N82:N145" si="49">N81-Q81</f>
        <v>18810659.072815377</v>
      </c>
      <c r="O82" s="4">
        <v>5.0000000000000001E-3</v>
      </c>
      <c r="P82" s="15">
        <f t="shared" ref="P82:P145" si="50">C82*N82*O82/360</f>
        <v>8099.033767462176</v>
      </c>
      <c r="Q82" s="29">
        <f t="shared" si="45"/>
        <v>187357.52749898433</v>
      </c>
      <c r="R82" s="24">
        <f t="shared" si="41"/>
        <v>195456.56126644652</v>
      </c>
      <c r="S82" s="25">
        <f t="shared" si="20"/>
        <v>2930139.270144579</v>
      </c>
      <c r="T82" s="4">
        <v>5.0000000000000001E-3</v>
      </c>
      <c r="U82" s="15">
        <f t="shared" si="34"/>
        <v>1244.3057174586568</v>
      </c>
      <c r="V82" s="25">
        <f t="shared" si="21"/>
        <v>29216.352443547396</v>
      </c>
      <c r="W82" s="24">
        <f t="shared" si="42"/>
        <v>30460.658161006053</v>
      </c>
      <c r="X82" s="33">
        <f t="shared" si="29"/>
        <v>27540.30745333937</v>
      </c>
      <c r="Y82" s="33">
        <f t="shared" si="29"/>
        <v>637633.44647739176</v>
      </c>
      <c r="Z82" s="34">
        <f t="shared" si="30"/>
        <v>665173.75393073121</v>
      </c>
      <c r="AA82" s="18"/>
      <c r="AC82" s="40">
        <f t="shared" si="46"/>
        <v>64004723.947028816</v>
      </c>
    </row>
    <row r="83" spans="1:29" x14ac:dyDescent="0.25">
      <c r="A83" s="6"/>
      <c r="B83" s="2">
        <v>44439</v>
      </c>
      <c r="C83" s="3">
        <v>31</v>
      </c>
      <c r="D83" s="4">
        <v>5.0000000000000001E-3</v>
      </c>
      <c r="E83" s="15">
        <f t="shared" si="47"/>
        <v>29525441.634210385</v>
      </c>
      <c r="F83" s="15">
        <f t="shared" si="22"/>
        <v>12712.342925840583</v>
      </c>
      <c r="G83" s="15">
        <f t="shared" si="43"/>
        <v>297165.39343131613</v>
      </c>
      <c r="H83" s="16">
        <f t="shared" si="39"/>
        <v>309877.73635715671</v>
      </c>
      <c r="I83" s="25">
        <f t="shared" si="48"/>
        <v>12317424.403323615</v>
      </c>
      <c r="J83" s="4">
        <v>5.0000000000000001E-3</v>
      </c>
      <c r="K83" s="15">
        <f t="shared" si="28"/>
        <v>5303.3355069865565</v>
      </c>
      <c r="L83" s="29">
        <f t="shared" si="44"/>
        <v>124075.46263913538</v>
      </c>
      <c r="M83" s="24">
        <f t="shared" si="40"/>
        <v>129378.79814612193</v>
      </c>
      <c r="N83" s="25">
        <f t="shared" si="49"/>
        <v>18623301.545316394</v>
      </c>
      <c r="O83" s="4">
        <v>5.0000000000000001E-3</v>
      </c>
      <c r="P83" s="15">
        <f t="shared" si="50"/>
        <v>8018.3659431223368</v>
      </c>
      <c r="Q83" s="29">
        <f t="shared" si="45"/>
        <v>187438.19532332418</v>
      </c>
      <c r="R83" s="24">
        <f t="shared" si="41"/>
        <v>195456.56126644652</v>
      </c>
      <c r="S83" s="25">
        <f t="shared" ref="S83:S146" si="51">S82-V82</f>
        <v>2900922.9177010315</v>
      </c>
      <c r="T83" s="4">
        <v>5.0000000000000001E-3</v>
      </c>
      <c r="U83" s="15">
        <f t="shared" si="34"/>
        <v>1231.898773270301</v>
      </c>
      <c r="V83" s="25">
        <f t="shared" ref="V83:V146" si="52">W83-U83</f>
        <v>29228.75938773575</v>
      </c>
      <c r="W83" s="24">
        <f t="shared" si="42"/>
        <v>30460.658161006053</v>
      </c>
      <c r="X83" s="33">
        <f t="shared" si="29"/>
        <v>27265.943149219776</v>
      </c>
      <c r="Y83" s="33">
        <f t="shared" si="29"/>
        <v>637907.81078151148</v>
      </c>
      <c r="Z83" s="34">
        <f t="shared" si="30"/>
        <v>665173.75393073121</v>
      </c>
      <c r="AA83" s="18"/>
      <c r="AC83" s="40">
        <f t="shared" si="46"/>
        <v>63367090.500551425</v>
      </c>
    </row>
    <row r="84" spans="1:29" x14ac:dyDescent="0.25">
      <c r="A84" s="6"/>
      <c r="B84" s="2">
        <v>44469</v>
      </c>
      <c r="C84" s="3">
        <v>30</v>
      </c>
      <c r="D84" s="4">
        <v>5.0000000000000001E-3</v>
      </c>
      <c r="E84" s="15">
        <f t="shared" si="47"/>
        <v>29228276.240779068</v>
      </c>
      <c r="F84" s="15">
        <f t="shared" si="22"/>
        <v>12178.448433657944</v>
      </c>
      <c r="G84" s="15">
        <f t="shared" si="43"/>
        <v>297699.28792349878</v>
      </c>
      <c r="H84" s="16">
        <f t="shared" si="39"/>
        <v>309877.73635715671</v>
      </c>
      <c r="I84" s="25">
        <f t="shared" si="48"/>
        <v>12193348.940684479</v>
      </c>
      <c r="J84" s="4">
        <v>5.0000000000000001E-3</v>
      </c>
      <c r="K84" s="15">
        <f t="shared" si="28"/>
        <v>5080.5620586185332</v>
      </c>
      <c r="L84" s="29">
        <f t="shared" si="44"/>
        <v>124298.23608750339</v>
      </c>
      <c r="M84" s="24">
        <f t="shared" si="40"/>
        <v>129378.79814612193</v>
      </c>
      <c r="N84" s="25">
        <f t="shared" si="49"/>
        <v>18435863.349993069</v>
      </c>
      <c r="O84" s="4">
        <v>5.0000000000000001E-3</v>
      </c>
      <c r="P84" s="15">
        <f t="shared" si="50"/>
        <v>7681.6097291637798</v>
      </c>
      <c r="Q84" s="29">
        <f t="shared" si="45"/>
        <v>187774.95153728273</v>
      </c>
      <c r="R84" s="24">
        <f t="shared" si="41"/>
        <v>195456.56126644652</v>
      </c>
      <c r="S84" s="25">
        <f t="shared" si="51"/>
        <v>2871694.1583132958</v>
      </c>
      <c r="T84" s="4">
        <v>5.0000000000000001E-3</v>
      </c>
      <c r="U84" s="15">
        <f t="shared" si="34"/>
        <v>1180.1482842383407</v>
      </c>
      <c r="V84" s="25">
        <f t="shared" si="52"/>
        <v>29280.509876767712</v>
      </c>
      <c r="W84" s="24">
        <f t="shared" si="42"/>
        <v>30460.658161006053</v>
      </c>
      <c r="X84" s="33">
        <f t="shared" si="29"/>
        <v>26120.768505678599</v>
      </c>
      <c r="Y84" s="33">
        <f t="shared" si="29"/>
        <v>639052.98542505258</v>
      </c>
      <c r="Z84" s="34">
        <f t="shared" si="30"/>
        <v>665173.75393073109</v>
      </c>
      <c r="AA84" s="18"/>
      <c r="AC84" s="40">
        <f t="shared" si="46"/>
        <v>62729182.689769916</v>
      </c>
    </row>
    <row r="85" spans="1:29" x14ac:dyDescent="0.25">
      <c r="A85" s="6"/>
      <c r="B85" s="2">
        <v>44500</v>
      </c>
      <c r="C85" s="3">
        <v>31</v>
      </c>
      <c r="D85" s="4">
        <v>5.0000000000000001E-3</v>
      </c>
      <c r="E85" s="15">
        <f t="shared" si="47"/>
        <v>28930576.952855568</v>
      </c>
      <c r="F85" s="15">
        <f t="shared" si="22"/>
        <v>12456.220632479479</v>
      </c>
      <c r="G85" s="15">
        <f t="shared" si="43"/>
        <v>297421.51572467724</v>
      </c>
      <c r="H85" s="16">
        <f t="shared" si="39"/>
        <v>309877.73635715671</v>
      </c>
      <c r="I85" s="25">
        <f t="shared" si="48"/>
        <v>12069050.704596976</v>
      </c>
      <c r="J85" s="4">
        <v>5.0000000000000001E-3</v>
      </c>
      <c r="K85" s="15">
        <f t="shared" si="28"/>
        <v>5196.3968311459203</v>
      </c>
      <c r="L85" s="29">
        <f t="shared" si="44"/>
        <v>124182.40131497601</v>
      </c>
      <c r="M85" s="24">
        <f t="shared" si="40"/>
        <v>129378.79814612193</v>
      </c>
      <c r="N85" s="25">
        <f t="shared" si="49"/>
        <v>18248088.398455787</v>
      </c>
      <c r="O85" s="4">
        <v>5.0000000000000001E-3</v>
      </c>
      <c r="P85" s="15">
        <f t="shared" si="50"/>
        <v>7856.8158382240208</v>
      </c>
      <c r="Q85" s="29">
        <f t="shared" si="45"/>
        <v>187599.74542822249</v>
      </c>
      <c r="R85" s="24">
        <f t="shared" si="41"/>
        <v>195456.56126644652</v>
      </c>
      <c r="S85" s="25">
        <f t="shared" si="51"/>
        <v>2842413.6484365282</v>
      </c>
      <c r="T85" s="4">
        <v>5.0000000000000001E-3</v>
      </c>
      <c r="U85" s="15">
        <f t="shared" si="34"/>
        <v>1207.0523712538679</v>
      </c>
      <c r="V85" s="25">
        <f t="shared" si="52"/>
        <v>29253.605789752186</v>
      </c>
      <c r="W85" s="24">
        <f t="shared" si="42"/>
        <v>30460.658161006053</v>
      </c>
      <c r="X85" s="33">
        <f t="shared" si="29"/>
        <v>26716.485673103289</v>
      </c>
      <c r="Y85" s="33">
        <f t="shared" si="29"/>
        <v>638457.26825762796</v>
      </c>
      <c r="Z85" s="34">
        <f t="shared" si="30"/>
        <v>665173.75393073121</v>
      </c>
      <c r="AA85" s="18"/>
      <c r="AC85" s="40">
        <f t="shared" si="46"/>
        <v>62090129.704344869</v>
      </c>
    </row>
    <row r="86" spans="1:29" x14ac:dyDescent="0.25">
      <c r="A86" s="6"/>
      <c r="B86" s="2">
        <v>44530</v>
      </c>
      <c r="C86" s="3">
        <v>30</v>
      </c>
      <c r="D86" s="4">
        <v>5.0000000000000001E-3</v>
      </c>
      <c r="E86" s="15">
        <f t="shared" si="47"/>
        <v>28633155.437130891</v>
      </c>
      <c r="F86" s="15">
        <f t="shared" si="22"/>
        <v>11930.481432137871</v>
      </c>
      <c r="G86" s="15">
        <f t="shared" si="43"/>
        <v>297947.25492501882</v>
      </c>
      <c r="H86" s="16">
        <f t="shared" si="39"/>
        <v>309877.73635715671</v>
      </c>
      <c r="I86" s="25">
        <f t="shared" si="48"/>
        <v>11944868.303282</v>
      </c>
      <c r="J86" s="4">
        <v>5.0000000000000001E-3</v>
      </c>
      <c r="K86" s="15">
        <f t="shared" si="28"/>
        <v>4977.0284597008331</v>
      </c>
      <c r="L86" s="29">
        <f t="shared" si="44"/>
        <v>124401.7696864211</v>
      </c>
      <c r="M86" s="24">
        <f t="shared" si="40"/>
        <v>129378.79814612193</v>
      </c>
      <c r="N86" s="25">
        <f t="shared" si="49"/>
        <v>18060488.653027564</v>
      </c>
      <c r="O86" s="4">
        <v>5.0000000000000001E-3</v>
      </c>
      <c r="P86" s="15">
        <f t="shared" si="50"/>
        <v>7525.2036054281534</v>
      </c>
      <c r="Q86" s="29">
        <f t="shared" si="45"/>
        <v>187931.35766101835</v>
      </c>
      <c r="R86" s="24">
        <f t="shared" si="41"/>
        <v>195456.56126644652</v>
      </c>
      <c r="S86" s="25">
        <f t="shared" si="51"/>
        <v>2813160.042646776</v>
      </c>
      <c r="T86" s="4">
        <v>5.0000000000000001E-3</v>
      </c>
      <c r="U86" s="15">
        <f t="shared" si="34"/>
        <v>1156.0931682110038</v>
      </c>
      <c r="V86" s="25">
        <f t="shared" si="52"/>
        <v>29304.564992795051</v>
      </c>
      <c r="W86" s="24">
        <f t="shared" si="42"/>
        <v>30460.658161006053</v>
      </c>
      <c r="X86" s="33">
        <f t="shared" si="29"/>
        <v>25588.806665477859</v>
      </c>
      <c r="Y86" s="33">
        <f t="shared" si="29"/>
        <v>639584.94726525329</v>
      </c>
      <c r="Z86" s="34">
        <f t="shared" si="30"/>
        <v>665173.75393073121</v>
      </c>
      <c r="AA86" s="18"/>
      <c r="AC86" s="40">
        <f t="shared" si="46"/>
        <v>61451672.436087228</v>
      </c>
    </row>
    <row r="87" spans="1:29" x14ac:dyDescent="0.25">
      <c r="A87" s="6"/>
      <c r="B87" s="2">
        <v>44561</v>
      </c>
      <c r="C87" s="3">
        <v>31</v>
      </c>
      <c r="D87" s="4">
        <v>5.0000000000000001E-3</v>
      </c>
      <c r="E87" s="15">
        <f t="shared" si="47"/>
        <v>28335208.182205871</v>
      </c>
      <c r="F87" s="15">
        <f t="shared" si="22"/>
        <v>12199.881300671974</v>
      </c>
      <c r="G87" s="15">
        <f t="shared" si="43"/>
        <v>297677.85505648475</v>
      </c>
      <c r="H87" s="16">
        <f t="shared" si="39"/>
        <v>309877.73635715671</v>
      </c>
      <c r="I87" s="25">
        <f t="shared" si="48"/>
        <v>11820466.533595579</v>
      </c>
      <c r="J87" s="4">
        <v>5.0000000000000001E-3</v>
      </c>
      <c r="K87" s="15">
        <f t="shared" si="28"/>
        <v>5089.3675352980963</v>
      </c>
      <c r="L87" s="29">
        <f t="shared" si="44"/>
        <v>124289.43061082384</v>
      </c>
      <c r="M87" s="24">
        <f t="shared" si="40"/>
        <v>129378.79814612193</v>
      </c>
      <c r="N87" s="25">
        <f t="shared" si="49"/>
        <v>17872557.295366544</v>
      </c>
      <c r="O87" s="4">
        <v>5.0000000000000001E-3</v>
      </c>
      <c r="P87" s="15">
        <f t="shared" si="50"/>
        <v>7695.1288355050401</v>
      </c>
      <c r="Q87" s="29">
        <f t="shared" si="45"/>
        <v>187761.43243094147</v>
      </c>
      <c r="R87" s="24">
        <f t="shared" si="41"/>
        <v>195456.56126644652</v>
      </c>
      <c r="S87" s="25">
        <f t="shared" si="51"/>
        <v>2783855.4776539807</v>
      </c>
      <c r="T87" s="4">
        <v>5.0000000000000001E-3</v>
      </c>
      <c r="U87" s="15">
        <f t="shared" si="34"/>
        <v>1182.1852028393616</v>
      </c>
      <c r="V87" s="25">
        <f t="shared" si="52"/>
        <v>29278.472958166691</v>
      </c>
      <c r="W87" s="24">
        <f t="shared" si="42"/>
        <v>30460.658161006053</v>
      </c>
      <c r="X87" s="33">
        <f t="shared" si="29"/>
        <v>26166.56287431447</v>
      </c>
      <c r="Y87" s="33">
        <f t="shared" si="29"/>
        <v>639007.19105641684</v>
      </c>
      <c r="Z87" s="34">
        <f t="shared" si="30"/>
        <v>665173.75393073121</v>
      </c>
      <c r="AA87" s="18"/>
      <c r="AC87" s="40">
        <f t="shared" si="46"/>
        <v>60812087.488821968</v>
      </c>
    </row>
    <row r="88" spans="1:29" x14ac:dyDescent="0.25">
      <c r="A88" s="6"/>
      <c r="B88" s="2">
        <v>44592</v>
      </c>
      <c r="C88" s="3">
        <v>31</v>
      </c>
      <c r="D88" s="4">
        <v>5.0000000000000001E-3</v>
      </c>
      <c r="E88" s="15">
        <f t="shared" si="47"/>
        <v>28037530.327149387</v>
      </c>
      <c r="F88" s="15">
        <f t="shared" si="22"/>
        <v>12071.714446411541</v>
      </c>
      <c r="G88" s="15">
        <f t="shared" si="43"/>
        <v>297806.02191074518</v>
      </c>
      <c r="H88" s="16">
        <f t="shared" si="39"/>
        <v>309877.73635715671</v>
      </c>
      <c r="I88" s="25">
        <f t="shared" si="48"/>
        <v>11696177.102984754</v>
      </c>
      <c r="J88" s="4">
        <v>5.0000000000000001E-3</v>
      </c>
      <c r="K88" s="15">
        <f t="shared" si="28"/>
        <v>5035.8540304517701</v>
      </c>
      <c r="L88" s="29">
        <f t="shared" si="44"/>
        <v>124342.94411567017</v>
      </c>
      <c r="M88" s="24">
        <f t="shared" si="40"/>
        <v>129378.79814612193</v>
      </c>
      <c r="N88" s="25">
        <f t="shared" si="49"/>
        <v>17684795.862935603</v>
      </c>
      <c r="O88" s="4">
        <v>5.0000000000000001E-3</v>
      </c>
      <c r="P88" s="15">
        <f t="shared" si="50"/>
        <v>7614.287107652829</v>
      </c>
      <c r="Q88" s="29">
        <f t="shared" si="45"/>
        <v>187842.27415879368</v>
      </c>
      <c r="R88" s="24">
        <f t="shared" si="41"/>
        <v>195456.56126644652</v>
      </c>
      <c r="S88" s="25">
        <f t="shared" si="51"/>
        <v>2754577.0046958141</v>
      </c>
      <c r="T88" s="4">
        <v>5.0000000000000001E-3</v>
      </c>
      <c r="U88" s="15">
        <f t="shared" si="34"/>
        <v>1169.7518787064416</v>
      </c>
      <c r="V88" s="25">
        <f t="shared" si="52"/>
        <v>29290.906282299613</v>
      </c>
      <c r="W88" s="24">
        <f t="shared" si="42"/>
        <v>30460.658161006053</v>
      </c>
      <c r="X88" s="33">
        <f t="shared" si="29"/>
        <v>25891.607463222579</v>
      </c>
      <c r="Y88" s="33">
        <f t="shared" si="29"/>
        <v>639282.14646750875</v>
      </c>
      <c r="Z88" s="34">
        <f t="shared" si="30"/>
        <v>665173.75393073121</v>
      </c>
      <c r="AA88" s="18"/>
      <c r="AC88" s="40">
        <f t="shared" si="46"/>
        <v>60173080.297765553</v>
      </c>
    </row>
    <row r="89" spans="1:29" x14ac:dyDescent="0.25">
      <c r="A89" s="6"/>
      <c r="B89" s="2">
        <v>44620</v>
      </c>
      <c r="C89" s="3">
        <v>28</v>
      </c>
      <c r="D89" s="4">
        <v>5.0000000000000001E-3</v>
      </c>
      <c r="E89" s="15">
        <f t="shared" si="47"/>
        <v>27739724.305238642</v>
      </c>
      <c r="F89" s="15">
        <f t="shared" si="22"/>
        <v>10787.670563148362</v>
      </c>
      <c r="G89" s="15">
        <f t="shared" si="43"/>
        <v>299090.06579400838</v>
      </c>
      <c r="H89" s="16">
        <f t="shared" si="39"/>
        <v>309877.73635715671</v>
      </c>
      <c r="I89" s="25">
        <f t="shared" si="48"/>
        <v>11571834.158869084</v>
      </c>
      <c r="J89" s="4">
        <v>5.0000000000000001E-3</v>
      </c>
      <c r="K89" s="15">
        <f t="shared" si="28"/>
        <v>4500.1577284490886</v>
      </c>
      <c r="L89" s="29">
        <f t="shared" si="44"/>
        <v>124878.64041767284</v>
      </c>
      <c r="M89" s="24">
        <f t="shared" si="40"/>
        <v>129378.79814612193</v>
      </c>
      <c r="N89" s="25">
        <f t="shared" si="49"/>
        <v>17496953.588776808</v>
      </c>
      <c r="O89" s="4">
        <v>5.0000000000000001E-3</v>
      </c>
      <c r="P89" s="15">
        <f t="shared" si="50"/>
        <v>6804.3708400798705</v>
      </c>
      <c r="Q89" s="29">
        <f t="shared" si="45"/>
        <v>188652.19042636664</v>
      </c>
      <c r="R89" s="24">
        <f t="shared" si="41"/>
        <v>195456.56126644652</v>
      </c>
      <c r="S89" s="25">
        <f t="shared" si="51"/>
        <v>2725286.0984135144</v>
      </c>
      <c r="T89" s="4">
        <v>5.0000000000000001E-3</v>
      </c>
      <c r="U89" s="15">
        <f t="shared" si="34"/>
        <v>1045.3152158298412</v>
      </c>
      <c r="V89" s="25">
        <f t="shared" si="52"/>
        <v>29415.342945176213</v>
      </c>
      <c r="W89" s="24">
        <f t="shared" si="42"/>
        <v>30460.658161006053</v>
      </c>
      <c r="X89" s="33">
        <f t="shared" si="29"/>
        <v>23137.51434750716</v>
      </c>
      <c r="Y89" s="33">
        <f t="shared" si="29"/>
        <v>642036.23958322406</v>
      </c>
      <c r="Z89" s="34">
        <f t="shared" si="30"/>
        <v>665173.75393073121</v>
      </c>
      <c r="AA89" s="18"/>
      <c r="AC89" s="40">
        <f t="shared" si="46"/>
        <v>59533798.151298046</v>
      </c>
    </row>
    <row r="90" spans="1:29" x14ac:dyDescent="0.25">
      <c r="A90" s="6"/>
      <c r="B90" s="2">
        <v>44651</v>
      </c>
      <c r="C90" s="3">
        <v>31</v>
      </c>
      <c r="D90" s="4">
        <v>5.0000000000000001E-3</v>
      </c>
      <c r="E90" s="15">
        <f t="shared" si="47"/>
        <v>27440634.239444632</v>
      </c>
      <c r="F90" s="15">
        <f t="shared" si="22"/>
        <v>11814.717519760881</v>
      </c>
      <c r="G90" s="15">
        <f t="shared" si="43"/>
        <v>298063.01883739582</v>
      </c>
      <c r="H90" s="16">
        <f t="shared" si="39"/>
        <v>309877.73635715671</v>
      </c>
      <c r="I90" s="25">
        <f t="shared" si="48"/>
        <v>11446955.518451411</v>
      </c>
      <c r="J90" s="4">
        <v>5.0000000000000001E-3</v>
      </c>
      <c r="K90" s="15">
        <f t="shared" si="28"/>
        <v>4928.5502926665804</v>
      </c>
      <c r="L90" s="29">
        <f t="shared" si="44"/>
        <v>124450.24785345535</v>
      </c>
      <c r="M90" s="24">
        <f t="shared" si="40"/>
        <v>129378.79814612193</v>
      </c>
      <c r="N90" s="25">
        <f t="shared" si="49"/>
        <v>17308301.39835044</v>
      </c>
      <c r="O90" s="4">
        <v>5.0000000000000001E-3</v>
      </c>
      <c r="P90" s="15">
        <f t="shared" si="50"/>
        <v>7452.1853242897723</v>
      </c>
      <c r="Q90" s="29">
        <f t="shared" si="45"/>
        <v>188004.37594215674</v>
      </c>
      <c r="R90" s="24">
        <f t="shared" si="41"/>
        <v>195456.56126644652</v>
      </c>
      <c r="S90" s="25">
        <f t="shared" si="51"/>
        <v>2695870.7554683383</v>
      </c>
      <c r="T90" s="4">
        <v>5.0000000000000001E-3</v>
      </c>
      <c r="U90" s="15">
        <f t="shared" si="34"/>
        <v>1144.8218276646369</v>
      </c>
      <c r="V90" s="25">
        <f t="shared" si="52"/>
        <v>29315.836333341416</v>
      </c>
      <c r="W90" s="24">
        <f t="shared" si="42"/>
        <v>30460.658161006053</v>
      </c>
      <c r="X90" s="33">
        <f t="shared" si="29"/>
        <v>25340.274964381868</v>
      </c>
      <c r="Y90" s="33">
        <f t="shared" si="29"/>
        <v>639833.47896634939</v>
      </c>
      <c r="Z90" s="34">
        <f t="shared" si="30"/>
        <v>665173.75393073121</v>
      </c>
      <c r="AA90" s="18"/>
      <c r="AC90" s="40">
        <f t="shared" si="46"/>
        <v>58891761.911714822</v>
      </c>
    </row>
    <row r="91" spans="1:29" x14ac:dyDescent="0.25">
      <c r="A91" s="6"/>
      <c r="B91" s="2">
        <v>44681</v>
      </c>
      <c r="C91" s="3">
        <v>30</v>
      </c>
      <c r="D91" s="4">
        <v>5.0000000000000001E-3</v>
      </c>
      <c r="E91" s="15">
        <f t="shared" si="47"/>
        <v>27142571.220607236</v>
      </c>
      <c r="F91" s="15">
        <f t="shared" si="22"/>
        <v>11309.404675253016</v>
      </c>
      <c r="G91" s="15">
        <f t="shared" si="43"/>
        <v>298568.33168190368</v>
      </c>
      <c r="H91" s="16">
        <f t="shared" si="39"/>
        <v>309877.73635715671</v>
      </c>
      <c r="I91" s="25">
        <f t="shared" si="48"/>
        <v>11322505.270597955</v>
      </c>
      <c r="J91" s="4">
        <v>5.0000000000000001E-3</v>
      </c>
      <c r="K91" s="15">
        <f t="shared" si="28"/>
        <v>4717.7105294158146</v>
      </c>
      <c r="L91" s="29">
        <f t="shared" si="44"/>
        <v>124661.08761670612</v>
      </c>
      <c r="M91" s="24">
        <f t="shared" si="40"/>
        <v>129378.79814612193</v>
      </c>
      <c r="N91" s="25">
        <f t="shared" si="49"/>
        <v>17120297.022408284</v>
      </c>
      <c r="O91" s="4">
        <v>5.0000000000000001E-3</v>
      </c>
      <c r="P91" s="15">
        <f t="shared" si="50"/>
        <v>7133.4570926701181</v>
      </c>
      <c r="Q91" s="29">
        <f t="shared" si="45"/>
        <v>188323.1041737764</v>
      </c>
      <c r="R91" s="24">
        <f t="shared" si="41"/>
        <v>195456.56126644652</v>
      </c>
      <c r="S91" s="25">
        <f t="shared" si="51"/>
        <v>2666554.9191349968</v>
      </c>
      <c r="T91" s="4">
        <v>5.0000000000000001E-3</v>
      </c>
      <c r="U91" s="15">
        <f t="shared" si="34"/>
        <v>1095.8444873157521</v>
      </c>
      <c r="V91" s="25">
        <f t="shared" si="52"/>
        <v>29364.8136736903</v>
      </c>
      <c r="W91" s="24">
        <f t="shared" si="42"/>
        <v>30460.658161006053</v>
      </c>
      <c r="X91" s="33">
        <f t="shared" si="29"/>
        <v>24256.416784654702</v>
      </c>
      <c r="Y91" s="33">
        <f t="shared" si="29"/>
        <v>640917.33714607649</v>
      </c>
      <c r="Z91" s="34">
        <f t="shared" si="30"/>
        <v>665173.75393073133</v>
      </c>
      <c r="AA91" s="18"/>
      <c r="AC91" s="40">
        <f t="shared" si="46"/>
        <v>58251928.432748474</v>
      </c>
    </row>
    <row r="92" spans="1:29" x14ac:dyDescent="0.25">
      <c r="A92" s="6"/>
      <c r="B92" s="2">
        <v>44712</v>
      </c>
      <c r="C92" s="3">
        <v>31</v>
      </c>
      <c r="D92" s="4">
        <v>5.0000000000000001E-3</v>
      </c>
      <c r="E92" s="15">
        <f t="shared" si="47"/>
        <v>26844002.888925333</v>
      </c>
      <c r="F92" s="15">
        <f t="shared" si="22"/>
        <v>11557.834577176185</v>
      </c>
      <c r="G92" s="15">
        <f t="shared" si="43"/>
        <v>298319.90177998052</v>
      </c>
      <c r="H92" s="16">
        <f t="shared" si="39"/>
        <v>309877.73635715671</v>
      </c>
      <c r="I92" s="25">
        <f t="shared" si="48"/>
        <v>11197844.182981249</v>
      </c>
      <c r="J92" s="4">
        <v>5.0000000000000001E-3</v>
      </c>
      <c r="K92" s="15">
        <f t="shared" si="28"/>
        <v>4821.294023228038</v>
      </c>
      <c r="L92" s="29">
        <f t="shared" si="44"/>
        <v>124557.50412289389</v>
      </c>
      <c r="M92" s="24">
        <f t="shared" si="40"/>
        <v>129378.79814612193</v>
      </c>
      <c r="N92" s="25">
        <f t="shared" si="49"/>
        <v>16931973.918234508</v>
      </c>
      <c r="O92" s="4">
        <v>5.0000000000000001E-3</v>
      </c>
      <c r="P92" s="15">
        <f t="shared" si="50"/>
        <v>7290.1554370176354</v>
      </c>
      <c r="Q92" s="29">
        <f t="shared" si="45"/>
        <v>188166.40582942887</v>
      </c>
      <c r="R92" s="24">
        <f t="shared" si="41"/>
        <v>195456.56126644652</v>
      </c>
      <c r="S92" s="25">
        <f t="shared" si="51"/>
        <v>2637190.1054613064</v>
      </c>
      <c r="T92" s="4">
        <v>5.0000000000000001E-3</v>
      </c>
      <c r="U92" s="15">
        <f t="shared" si="34"/>
        <v>1119.9026475246644</v>
      </c>
      <c r="V92" s="25">
        <f t="shared" si="52"/>
        <v>29340.755513481388</v>
      </c>
      <c r="W92" s="24">
        <f t="shared" si="42"/>
        <v>30460.658161006053</v>
      </c>
      <c r="X92" s="33">
        <f t="shared" si="29"/>
        <v>24789.186684946522</v>
      </c>
      <c r="Y92" s="33">
        <f t="shared" si="29"/>
        <v>640384.56724578468</v>
      </c>
      <c r="Z92" s="34">
        <f t="shared" si="30"/>
        <v>665173.75393073121</v>
      </c>
      <c r="AA92" s="18"/>
      <c r="AC92" s="40">
        <f t="shared" si="46"/>
        <v>57611011.095602401</v>
      </c>
    </row>
    <row r="93" spans="1:29" x14ac:dyDescent="0.25">
      <c r="A93" s="6"/>
      <c r="B93" s="2">
        <v>44742</v>
      </c>
      <c r="C93" s="3">
        <v>30</v>
      </c>
      <c r="D93" s="4">
        <v>5.0000000000000001E-3</v>
      </c>
      <c r="E93" s="15">
        <f t="shared" si="47"/>
        <v>26545682.987145353</v>
      </c>
      <c r="F93" s="15">
        <f t="shared" si="22"/>
        <v>11060.701244643897</v>
      </c>
      <c r="G93" s="15">
        <f t="shared" si="43"/>
        <v>298817.03511251282</v>
      </c>
      <c r="H93" s="16">
        <f t="shared" si="39"/>
        <v>309877.73635715671</v>
      </c>
      <c r="I93" s="25">
        <f t="shared" si="48"/>
        <v>11073286.678858355</v>
      </c>
      <c r="J93" s="4">
        <v>5.0000000000000001E-3</v>
      </c>
      <c r="K93" s="15">
        <f t="shared" si="28"/>
        <v>4613.8694495243153</v>
      </c>
      <c r="L93" s="29">
        <f t="shared" si="44"/>
        <v>124764.92869659762</v>
      </c>
      <c r="M93" s="24">
        <f t="shared" si="40"/>
        <v>129378.79814612193</v>
      </c>
      <c r="N93" s="25">
        <f t="shared" si="49"/>
        <v>16743807.512405079</v>
      </c>
      <c r="O93" s="4">
        <v>5.0000000000000001E-3</v>
      </c>
      <c r="P93" s="15">
        <f t="shared" si="50"/>
        <v>6976.5864635021171</v>
      </c>
      <c r="Q93" s="29">
        <f t="shared" si="45"/>
        <v>188479.9748029444</v>
      </c>
      <c r="R93" s="24">
        <f t="shared" si="41"/>
        <v>195456.56126644652</v>
      </c>
      <c r="S93" s="25">
        <f t="shared" si="51"/>
        <v>2607849.3499478251</v>
      </c>
      <c r="T93" s="4">
        <v>5.0000000000000001E-3</v>
      </c>
      <c r="U93" s="15">
        <f t="shared" si="34"/>
        <v>1071.7189109374624</v>
      </c>
      <c r="V93" s="25">
        <f t="shared" si="52"/>
        <v>29388.93925006859</v>
      </c>
      <c r="W93" s="24">
        <f t="shared" si="42"/>
        <v>30460.658161006053</v>
      </c>
      <c r="X93" s="33">
        <f t="shared" si="29"/>
        <v>23722.876068607791</v>
      </c>
      <c r="Y93" s="33">
        <f t="shared" si="29"/>
        <v>641450.87786212342</v>
      </c>
      <c r="Z93" s="34">
        <f t="shared" si="30"/>
        <v>665173.75393073133</v>
      </c>
      <c r="AA93" s="18"/>
      <c r="AC93" s="40">
        <f t="shared" si="46"/>
        <v>56970626.528356612</v>
      </c>
    </row>
    <row r="94" spans="1:29" x14ac:dyDescent="0.25">
      <c r="A94" s="6"/>
      <c r="B94" s="2">
        <v>44773</v>
      </c>
      <c r="C94" s="3">
        <v>31</v>
      </c>
      <c r="D94" s="4">
        <v>5.0000000000000001E-3</v>
      </c>
      <c r="E94" s="15">
        <f t="shared" si="47"/>
        <v>26246865.952032842</v>
      </c>
      <c r="F94" s="15">
        <f t="shared" si="22"/>
        <v>11300.733951569695</v>
      </c>
      <c r="G94" s="15">
        <f t="shared" si="43"/>
        <v>298577.002405587</v>
      </c>
      <c r="H94" s="16">
        <f t="shared" si="39"/>
        <v>309877.73635715671</v>
      </c>
      <c r="I94" s="25">
        <f t="shared" si="48"/>
        <v>10948521.750161758</v>
      </c>
      <c r="J94" s="4">
        <v>5.0000000000000001E-3</v>
      </c>
      <c r="K94" s="15">
        <f t="shared" si="28"/>
        <v>4713.9468646529795</v>
      </c>
      <c r="L94" s="29">
        <f t="shared" si="44"/>
        <v>124664.85128146895</v>
      </c>
      <c r="M94" s="24">
        <f t="shared" si="40"/>
        <v>129378.79814612193</v>
      </c>
      <c r="N94" s="25">
        <f t="shared" si="49"/>
        <v>16555327.537602134</v>
      </c>
      <c r="O94" s="4">
        <v>5.0000000000000001E-3</v>
      </c>
      <c r="P94" s="15">
        <f t="shared" si="50"/>
        <v>7127.9882453564751</v>
      </c>
      <c r="Q94" s="29">
        <f t="shared" si="45"/>
        <v>188328.57302109004</v>
      </c>
      <c r="R94" s="24">
        <f t="shared" si="41"/>
        <v>195456.56126644652</v>
      </c>
      <c r="S94" s="25">
        <f t="shared" si="51"/>
        <v>2578460.4106977563</v>
      </c>
      <c r="T94" s="4">
        <v>5.0000000000000001E-3</v>
      </c>
      <c r="U94" s="15">
        <f t="shared" si="34"/>
        <v>1094.9626401593212</v>
      </c>
      <c r="V94" s="25">
        <f t="shared" si="52"/>
        <v>29365.695520846733</v>
      </c>
      <c r="W94" s="24">
        <f t="shared" si="42"/>
        <v>30460.658161006053</v>
      </c>
      <c r="X94" s="33">
        <f t="shared" si="29"/>
        <v>24237.631701738468</v>
      </c>
      <c r="Y94" s="33">
        <f t="shared" si="29"/>
        <v>640936.12222899275</v>
      </c>
      <c r="Z94" s="34">
        <f t="shared" si="30"/>
        <v>665173.75393073121</v>
      </c>
      <c r="AA94" s="18"/>
      <c r="AC94" s="40">
        <f t="shared" si="46"/>
        <v>56329175.650494494</v>
      </c>
    </row>
    <row r="95" spans="1:29" x14ac:dyDescent="0.25">
      <c r="A95" s="6"/>
      <c r="B95" s="2">
        <v>44804</v>
      </c>
      <c r="C95" s="3">
        <v>31</v>
      </c>
      <c r="D95" s="4">
        <v>5.0000000000000001E-3</v>
      </c>
      <c r="E95" s="15">
        <f t="shared" si="47"/>
        <v>25948288.949627254</v>
      </c>
      <c r="F95" s="15">
        <f t="shared" si="22"/>
        <v>11172.179964422847</v>
      </c>
      <c r="G95" s="15">
        <f t="shared" si="43"/>
        <v>298705.55639273388</v>
      </c>
      <c r="H95" s="16">
        <f t="shared" si="39"/>
        <v>309877.73635715671</v>
      </c>
      <c r="I95" s="25">
        <f t="shared" si="48"/>
        <v>10823856.898880288</v>
      </c>
      <c r="J95" s="4">
        <v>5.0000000000000001E-3</v>
      </c>
      <c r="K95" s="15">
        <f t="shared" si="28"/>
        <v>4660.2717203512348</v>
      </c>
      <c r="L95" s="29">
        <f t="shared" si="44"/>
        <v>124718.5264257707</v>
      </c>
      <c r="M95" s="24">
        <f t="shared" si="40"/>
        <v>129378.79814612193</v>
      </c>
      <c r="N95" s="25">
        <f t="shared" si="49"/>
        <v>16366998.964581044</v>
      </c>
      <c r="O95" s="4">
        <v>5.0000000000000001E-3</v>
      </c>
      <c r="P95" s="15">
        <f t="shared" si="50"/>
        <v>7046.9023319723938</v>
      </c>
      <c r="Q95" s="29">
        <f t="shared" si="45"/>
        <v>188409.65893447411</v>
      </c>
      <c r="R95" s="24">
        <f t="shared" si="41"/>
        <v>195456.56126644652</v>
      </c>
      <c r="S95" s="25">
        <f t="shared" si="51"/>
        <v>2549094.7151769097</v>
      </c>
      <c r="T95" s="4">
        <v>5.0000000000000001E-3</v>
      </c>
      <c r="U95" s="15">
        <f t="shared" si="34"/>
        <v>1082.4922763080028</v>
      </c>
      <c r="V95" s="25">
        <f t="shared" si="52"/>
        <v>29378.16588469805</v>
      </c>
      <c r="W95" s="24">
        <f t="shared" si="42"/>
        <v>30460.658161006053</v>
      </c>
      <c r="X95" s="33">
        <f t="shared" si="29"/>
        <v>23961.846293054477</v>
      </c>
      <c r="Y95" s="33">
        <f t="shared" si="29"/>
        <v>641211.90763767669</v>
      </c>
      <c r="Z95" s="34">
        <f t="shared" si="30"/>
        <v>665173.75393073121</v>
      </c>
      <c r="AA95" s="18"/>
      <c r="AC95" s="40">
        <f t="shared" si="46"/>
        <v>55688239.528265491</v>
      </c>
    </row>
    <row r="96" spans="1:29" x14ac:dyDescent="0.25">
      <c r="A96" s="6"/>
      <c r="B96" s="2">
        <v>44834</v>
      </c>
      <c r="C96" s="3">
        <v>30</v>
      </c>
      <c r="D96" s="4">
        <v>5.0000000000000001E-3</v>
      </c>
      <c r="E96" s="15">
        <f t="shared" si="47"/>
        <v>25649583.393234521</v>
      </c>
      <c r="F96" s="15">
        <f t="shared" si="22"/>
        <v>10687.326413847717</v>
      </c>
      <c r="G96" s="15">
        <f t="shared" si="43"/>
        <v>299190.40994330897</v>
      </c>
      <c r="H96" s="16">
        <f t="shared" si="39"/>
        <v>309877.73635715671</v>
      </c>
      <c r="I96" s="25">
        <f t="shared" si="48"/>
        <v>10699138.372454517</v>
      </c>
      <c r="J96" s="4">
        <v>5.0000000000000001E-3</v>
      </c>
      <c r="K96" s="15">
        <f t="shared" si="28"/>
        <v>4457.9743218560479</v>
      </c>
      <c r="L96" s="29">
        <f t="shared" si="44"/>
        <v>124920.82382426588</v>
      </c>
      <c r="M96" s="24">
        <f t="shared" si="40"/>
        <v>129378.79814612193</v>
      </c>
      <c r="N96" s="25">
        <f t="shared" si="49"/>
        <v>16178589.30564657</v>
      </c>
      <c r="O96" s="4">
        <v>5.0000000000000001E-3</v>
      </c>
      <c r="P96" s="15">
        <f t="shared" si="50"/>
        <v>6741.0788773527383</v>
      </c>
      <c r="Q96" s="29">
        <f t="shared" si="45"/>
        <v>188715.48238909378</v>
      </c>
      <c r="R96" s="24">
        <f t="shared" si="41"/>
        <v>195456.56126644652</v>
      </c>
      <c r="S96" s="25">
        <f t="shared" si="51"/>
        <v>2519716.5492922114</v>
      </c>
      <c r="T96" s="4">
        <v>5.0000000000000001E-3</v>
      </c>
      <c r="U96" s="15">
        <f t="shared" si="34"/>
        <v>1035.4999517639226</v>
      </c>
      <c r="V96" s="25">
        <f t="shared" si="52"/>
        <v>29425.15820924213</v>
      </c>
      <c r="W96" s="24">
        <f t="shared" si="42"/>
        <v>30460.658161006053</v>
      </c>
      <c r="X96" s="33">
        <f t="shared" si="29"/>
        <v>22921.879564820425</v>
      </c>
      <c r="Y96" s="33">
        <f t="shared" si="29"/>
        <v>642251.87436591089</v>
      </c>
      <c r="Z96" s="34">
        <f t="shared" si="30"/>
        <v>665173.75393073133</v>
      </c>
      <c r="AA96" s="18"/>
      <c r="AC96" s="40">
        <f t="shared" si="46"/>
        <v>55047027.62062782</v>
      </c>
    </row>
    <row r="97" spans="1:29" x14ac:dyDescent="0.25">
      <c r="A97" s="6"/>
      <c r="B97" s="2">
        <v>44865</v>
      </c>
      <c r="C97" s="3">
        <v>31</v>
      </c>
      <c r="D97" s="4">
        <v>5.0000000000000001E-3</v>
      </c>
      <c r="E97" s="15">
        <f t="shared" si="47"/>
        <v>25350392.983291212</v>
      </c>
      <c r="F97" s="15">
        <f t="shared" si="22"/>
        <v>10914.752534472605</v>
      </c>
      <c r="G97" s="15">
        <f t="shared" si="43"/>
        <v>298962.98382268409</v>
      </c>
      <c r="H97" s="16">
        <f t="shared" si="39"/>
        <v>309877.73635715671</v>
      </c>
      <c r="I97" s="25">
        <f t="shared" si="48"/>
        <v>10574217.548630251</v>
      </c>
      <c r="J97" s="4">
        <v>5.0000000000000001E-3</v>
      </c>
      <c r="K97" s="15">
        <f t="shared" si="28"/>
        <v>4552.7881112158029</v>
      </c>
      <c r="L97" s="29">
        <f t="shared" si="44"/>
        <v>124826.01003490612</v>
      </c>
      <c r="M97" s="24">
        <f t="shared" si="40"/>
        <v>129378.79814612193</v>
      </c>
      <c r="N97" s="25">
        <f t="shared" si="49"/>
        <v>15989873.823257476</v>
      </c>
      <c r="O97" s="4">
        <v>5.0000000000000001E-3</v>
      </c>
      <c r="P97" s="15">
        <f t="shared" si="50"/>
        <v>6884.5290072358584</v>
      </c>
      <c r="Q97" s="29">
        <f t="shared" si="45"/>
        <v>188572.03225921065</v>
      </c>
      <c r="R97" s="24">
        <f t="shared" si="41"/>
        <v>195456.56126644652</v>
      </c>
      <c r="S97" s="25">
        <f t="shared" si="51"/>
        <v>2490291.3910829695</v>
      </c>
      <c r="T97" s="4">
        <v>5.0000000000000001E-3</v>
      </c>
      <c r="U97" s="15">
        <f t="shared" si="34"/>
        <v>1057.5210016927679</v>
      </c>
      <c r="V97" s="25">
        <f t="shared" si="52"/>
        <v>29403.137159313286</v>
      </c>
      <c r="W97" s="24">
        <f t="shared" si="42"/>
        <v>30460.658161006053</v>
      </c>
      <c r="X97" s="33">
        <f t="shared" si="29"/>
        <v>23409.590654617034</v>
      </c>
      <c r="Y97" s="33">
        <f t="shared" si="29"/>
        <v>641764.16327611427</v>
      </c>
      <c r="Z97" s="34">
        <f t="shared" si="30"/>
        <v>665173.75393073121</v>
      </c>
      <c r="AA97" s="18"/>
      <c r="AC97" s="40">
        <f t="shared" si="46"/>
        <v>54404775.74626191</v>
      </c>
    </row>
    <row r="98" spans="1:29" x14ac:dyDescent="0.25">
      <c r="A98" s="6"/>
      <c r="B98" s="2">
        <v>44895</v>
      </c>
      <c r="C98" s="3">
        <v>30</v>
      </c>
      <c r="D98" s="4">
        <v>5.0000000000000001E-3</v>
      </c>
      <c r="E98" s="15">
        <f t="shared" si="47"/>
        <v>25051429.999468528</v>
      </c>
      <c r="F98" s="15">
        <f t="shared" si="22"/>
        <v>10438.095833111887</v>
      </c>
      <c r="G98" s="15">
        <f t="shared" si="43"/>
        <v>299439.64052404481</v>
      </c>
      <c r="H98" s="16">
        <f t="shared" si="39"/>
        <v>309877.73635715671</v>
      </c>
      <c r="I98" s="25">
        <f t="shared" si="48"/>
        <v>10449391.538595345</v>
      </c>
      <c r="J98" s="4">
        <v>5.0000000000000001E-3</v>
      </c>
      <c r="K98" s="15">
        <f t="shared" si="28"/>
        <v>4353.9131410813934</v>
      </c>
      <c r="L98" s="29">
        <f t="shared" si="44"/>
        <v>125024.88500504053</v>
      </c>
      <c r="M98" s="24">
        <f t="shared" si="40"/>
        <v>129378.79814612193</v>
      </c>
      <c r="N98" s="25">
        <f t="shared" si="49"/>
        <v>15801301.790998265</v>
      </c>
      <c r="O98" s="4">
        <v>5.0000000000000001E-3</v>
      </c>
      <c r="P98" s="15">
        <f t="shared" si="50"/>
        <v>6583.8757462492767</v>
      </c>
      <c r="Q98" s="29">
        <f t="shared" si="45"/>
        <v>188872.68552019724</v>
      </c>
      <c r="R98" s="24">
        <f t="shared" si="41"/>
        <v>195456.56126644652</v>
      </c>
      <c r="S98" s="25">
        <f t="shared" si="51"/>
        <v>2460888.2539236564</v>
      </c>
      <c r="T98" s="4">
        <v>5.0000000000000001E-3</v>
      </c>
      <c r="U98" s="15">
        <f t="shared" si="34"/>
        <v>1011.323939968626</v>
      </c>
      <c r="V98" s="25">
        <f t="shared" si="52"/>
        <v>29449.334221037429</v>
      </c>
      <c r="W98" s="24">
        <f t="shared" si="42"/>
        <v>30460.658161006053</v>
      </c>
      <c r="X98" s="33">
        <f t="shared" si="29"/>
        <v>22387.208660411183</v>
      </c>
      <c r="Y98" s="33">
        <f t="shared" si="29"/>
        <v>642786.54527032003</v>
      </c>
      <c r="Z98" s="34">
        <f t="shared" si="30"/>
        <v>665173.75393073121</v>
      </c>
      <c r="AA98" s="18"/>
      <c r="AC98" s="40">
        <f t="shared" si="46"/>
        <v>53763011.582985789</v>
      </c>
    </row>
    <row r="99" spans="1:29" x14ac:dyDescent="0.25">
      <c r="A99" s="6"/>
      <c r="B99" s="2">
        <v>44926</v>
      </c>
      <c r="C99" s="3">
        <v>31</v>
      </c>
      <c r="D99" s="4">
        <v>5.0000000000000001E-3</v>
      </c>
      <c r="E99" s="15">
        <f t="shared" si="47"/>
        <v>24751990.358944483</v>
      </c>
      <c r="F99" s="15">
        <f t="shared" si="22"/>
        <v>10657.106960101097</v>
      </c>
      <c r="G99" s="15">
        <f t="shared" si="43"/>
        <v>299220.6293970556</v>
      </c>
      <c r="H99" s="16">
        <f t="shared" si="39"/>
        <v>309877.73635715671</v>
      </c>
      <c r="I99" s="25">
        <f t="shared" si="48"/>
        <v>10324366.653590305</v>
      </c>
      <c r="J99" s="4">
        <v>5.0000000000000001E-3</v>
      </c>
      <c r="K99" s="15">
        <f t="shared" si="28"/>
        <v>4445.213420295825</v>
      </c>
      <c r="L99" s="29">
        <f t="shared" si="44"/>
        <v>124933.58472582611</v>
      </c>
      <c r="M99" s="24">
        <f t="shared" si="40"/>
        <v>129378.79814612193</v>
      </c>
      <c r="N99" s="25">
        <f t="shared" si="49"/>
        <v>15612429.105478069</v>
      </c>
      <c r="O99" s="4">
        <v>5.0000000000000001E-3</v>
      </c>
      <c r="P99" s="15">
        <f t="shared" si="50"/>
        <v>6722.0180870808354</v>
      </c>
      <c r="Q99" s="29">
        <f t="shared" si="45"/>
        <v>188734.54317936569</v>
      </c>
      <c r="R99" s="24">
        <f t="shared" si="41"/>
        <v>195456.56126644652</v>
      </c>
      <c r="S99" s="25">
        <f t="shared" si="51"/>
        <v>2431438.9197026188</v>
      </c>
      <c r="T99" s="4">
        <v>5.0000000000000001E-3</v>
      </c>
      <c r="U99" s="15">
        <f t="shared" si="34"/>
        <v>1032.5288563120712</v>
      </c>
      <c r="V99" s="25">
        <f t="shared" si="52"/>
        <v>29428.129304693983</v>
      </c>
      <c r="W99" s="24">
        <f t="shared" si="42"/>
        <v>30460.658161006053</v>
      </c>
      <c r="X99" s="33">
        <f t="shared" si="29"/>
        <v>22856.867323789829</v>
      </c>
      <c r="Y99" s="33">
        <f t="shared" si="29"/>
        <v>642316.88660694147</v>
      </c>
      <c r="Z99" s="34">
        <f t="shared" si="30"/>
        <v>665173.75393073121</v>
      </c>
      <c r="AA99" s="18"/>
      <c r="AC99" s="40">
        <f t="shared" si="46"/>
        <v>53120225.03771548</v>
      </c>
    </row>
    <row r="100" spans="1:29" x14ac:dyDescent="0.25">
      <c r="A100" s="6"/>
      <c r="B100" s="2">
        <v>44957</v>
      </c>
      <c r="C100" s="3">
        <v>31</v>
      </c>
      <c r="D100" s="4">
        <v>5.0000000000000001E-3</v>
      </c>
      <c r="E100" s="15">
        <f t="shared" si="47"/>
        <v>24452769.729547426</v>
      </c>
      <c r="F100" s="15">
        <f t="shared" si="22"/>
        <v>10528.275855777363</v>
      </c>
      <c r="G100" s="15">
        <f t="shared" si="43"/>
        <v>299349.46050137933</v>
      </c>
      <c r="H100" s="16">
        <f t="shared" si="39"/>
        <v>309877.73635715671</v>
      </c>
      <c r="I100" s="25">
        <f t="shared" si="48"/>
        <v>10199433.068864478</v>
      </c>
      <c r="J100" s="4">
        <v>5.0000000000000001E-3</v>
      </c>
      <c r="K100" s="15">
        <f t="shared" si="28"/>
        <v>4391.4225713166506</v>
      </c>
      <c r="L100" s="29">
        <f t="shared" si="44"/>
        <v>124987.37557480528</v>
      </c>
      <c r="M100" s="24">
        <f t="shared" si="40"/>
        <v>129378.79814612193</v>
      </c>
      <c r="N100" s="25">
        <f t="shared" si="49"/>
        <v>15423694.562298704</v>
      </c>
      <c r="O100" s="4">
        <v>5.0000000000000001E-3</v>
      </c>
      <c r="P100" s="15">
        <f t="shared" si="50"/>
        <v>6640.7573809897203</v>
      </c>
      <c r="Q100" s="29">
        <f t="shared" si="45"/>
        <v>188815.80388545679</v>
      </c>
      <c r="R100" s="24">
        <f t="shared" si="41"/>
        <v>195456.56126644652</v>
      </c>
      <c r="S100" s="25">
        <f t="shared" si="51"/>
        <v>2402010.7903979248</v>
      </c>
      <c r="T100" s="4">
        <v>5.0000000000000001E-3</v>
      </c>
      <c r="U100" s="15">
        <f t="shared" si="34"/>
        <v>1020.0319794840503</v>
      </c>
      <c r="V100" s="25">
        <f t="shared" si="52"/>
        <v>29440.626181522002</v>
      </c>
      <c r="W100" s="24">
        <f t="shared" si="42"/>
        <v>30460.658161006053</v>
      </c>
      <c r="X100" s="33">
        <f t="shared" si="29"/>
        <v>22580.487787567785</v>
      </c>
      <c r="Y100" s="33">
        <f t="shared" si="29"/>
        <v>642593.26614316343</v>
      </c>
      <c r="Z100" s="34">
        <f t="shared" si="30"/>
        <v>665173.75393073121</v>
      </c>
      <c r="AA100" s="18"/>
      <c r="AC100" s="40">
        <f t="shared" si="46"/>
        <v>52477908.151108533</v>
      </c>
    </row>
    <row r="101" spans="1:29" x14ac:dyDescent="0.25">
      <c r="A101" s="6"/>
      <c r="B101" s="2">
        <v>44985</v>
      </c>
      <c r="C101" s="3">
        <v>28</v>
      </c>
      <c r="D101" s="4">
        <v>5.0000000000000001E-3</v>
      </c>
      <c r="E101" s="15">
        <f t="shared" si="47"/>
        <v>24153420.269046046</v>
      </c>
      <c r="F101" s="15">
        <f t="shared" si="22"/>
        <v>9392.9967712956859</v>
      </c>
      <c r="G101" s="15">
        <f t="shared" si="43"/>
        <v>300484.73958586104</v>
      </c>
      <c r="H101" s="16">
        <f t="shared" si="39"/>
        <v>309877.73635715671</v>
      </c>
      <c r="I101" s="25">
        <f t="shared" si="48"/>
        <v>10074445.693289673</v>
      </c>
      <c r="J101" s="4">
        <v>5.0000000000000001E-3</v>
      </c>
      <c r="K101" s="15">
        <f t="shared" si="28"/>
        <v>3917.8399918348728</v>
      </c>
      <c r="L101" s="29">
        <f t="shared" si="44"/>
        <v>125460.95815428706</v>
      </c>
      <c r="M101" s="24">
        <f t="shared" si="40"/>
        <v>129378.79814612193</v>
      </c>
      <c r="N101" s="25">
        <f t="shared" si="49"/>
        <v>15234878.758413248</v>
      </c>
      <c r="O101" s="4">
        <v>5.0000000000000001E-3</v>
      </c>
      <c r="P101" s="15">
        <f t="shared" si="50"/>
        <v>5924.6750727162635</v>
      </c>
      <c r="Q101" s="29">
        <f t="shared" si="45"/>
        <v>189531.88619373026</v>
      </c>
      <c r="R101" s="24">
        <f t="shared" si="41"/>
        <v>195456.56126644652</v>
      </c>
      <c r="S101" s="25">
        <f t="shared" si="51"/>
        <v>2372570.1642164029</v>
      </c>
      <c r="T101" s="4">
        <v>5.0000000000000001E-3</v>
      </c>
      <c r="U101" s="15">
        <f t="shared" si="34"/>
        <v>910.02691230218193</v>
      </c>
      <c r="V101" s="25">
        <f t="shared" si="52"/>
        <v>29550.63124870387</v>
      </c>
      <c r="W101" s="24">
        <f t="shared" si="42"/>
        <v>30460.658161006053</v>
      </c>
      <c r="X101" s="33">
        <f t="shared" si="29"/>
        <v>20145.538748149007</v>
      </c>
      <c r="Y101" s="33">
        <f t="shared" si="29"/>
        <v>645028.21518258227</v>
      </c>
      <c r="Z101" s="34">
        <f t="shared" si="30"/>
        <v>665173.75393073121</v>
      </c>
      <c r="AA101" s="18"/>
      <c r="AC101" s="40">
        <f t="shared" si="46"/>
        <v>51835314.884965375</v>
      </c>
    </row>
    <row r="102" spans="1:29" x14ac:dyDescent="0.25">
      <c r="A102" s="6"/>
      <c r="B102" s="2">
        <v>45016</v>
      </c>
      <c r="C102" s="3">
        <v>31</v>
      </c>
      <c r="D102" s="4">
        <v>5.0000000000000001E-3</v>
      </c>
      <c r="E102" s="15">
        <f t="shared" si="47"/>
        <v>23852935.529460184</v>
      </c>
      <c r="F102" s="15">
        <f t="shared" si="22"/>
        <v>10270.01390851758</v>
      </c>
      <c r="G102" s="15">
        <f t="shared" si="43"/>
        <v>299607.72244863911</v>
      </c>
      <c r="H102" s="16">
        <f t="shared" si="39"/>
        <v>309877.73635715671</v>
      </c>
      <c r="I102" s="25">
        <f t="shared" si="48"/>
        <v>9948984.7351353858</v>
      </c>
      <c r="J102" s="4">
        <v>5.0000000000000001E-3</v>
      </c>
      <c r="K102" s="15">
        <f t="shared" si="28"/>
        <v>4283.590649849958</v>
      </c>
      <c r="L102" s="29">
        <f t="shared" si="44"/>
        <v>125095.20749627198</v>
      </c>
      <c r="M102" s="24">
        <f t="shared" si="40"/>
        <v>129378.79814612193</v>
      </c>
      <c r="N102" s="25">
        <f t="shared" si="49"/>
        <v>15045346.872219518</v>
      </c>
      <c r="O102" s="4">
        <v>5.0000000000000001E-3</v>
      </c>
      <c r="P102" s="15">
        <f t="shared" si="50"/>
        <v>6477.8576810945151</v>
      </c>
      <c r="Q102" s="29">
        <f t="shared" si="45"/>
        <v>188978.70358535199</v>
      </c>
      <c r="R102" s="24">
        <f t="shared" si="41"/>
        <v>195456.56126644652</v>
      </c>
      <c r="S102" s="25">
        <f t="shared" si="51"/>
        <v>2343019.5329676992</v>
      </c>
      <c r="T102" s="4">
        <v>5.0000000000000001E-3</v>
      </c>
      <c r="U102" s="15">
        <f t="shared" si="34"/>
        <v>994.98089756162574</v>
      </c>
      <c r="V102" s="25">
        <f t="shared" si="52"/>
        <v>29465.677263444428</v>
      </c>
      <c r="W102" s="24">
        <f t="shared" si="42"/>
        <v>30460.658161006053</v>
      </c>
      <c r="X102" s="33">
        <f t="shared" si="29"/>
        <v>22026.443137023678</v>
      </c>
      <c r="Y102" s="33">
        <f t="shared" si="29"/>
        <v>643147.3107937075</v>
      </c>
      <c r="Z102" s="34">
        <f t="shared" si="30"/>
        <v>665173.75393073121</v>
      </c>
      <c r="AA102" s="18"/>
      <c r="AC102" s="40">
        <f t="shared" si="46"/>
        <v>51190286.669782788</v>
      </c>
    </row>
    <row r="103" spans="1:29" x14ac:dyDescent="0.25">
      <c r="A103" s="6"/>
      <c r="B103" s="2">
        <v>45046</v>
      </c>
      <c r="C103" s="3">
        <v>30</v>
      </c>
      <c r="D103" s="4">
        <v>5.0000000000000001E-3</v>
      </c>
      <c r="E103" s="15">
        <f t="shared" si="47"/>
        <v>23553327.807011545</v>
      </c>
      <c r="F103" s="15">
        <f t="shared" si="22"/>
        <v>9813.88658625481</v>
      </c>
      <c r="G103" s="15">
        <f t="shared" si="43"/>
        <v>300063.8497709019</v>
      </c>
      <c r="H103" s="16">
        <f t="shared" si="39"/>
        <v>309877.73635715671</v>
      </c>
      <c r="I103" s="25">
        <f t="shared" si="48"/>
        <v>9823889.5276391134</v>
      </c>
      <c r="J103" s="4">
        <v>5.0000000000000001E-3</v>
      </c>
      <c r="K103" s="15">
        <f t="shared" si="28"/>
        <v>4093.287303182964</v>
      </c>
      <c r="L103" s="29">
        <f t="shared" si="44"/>
        <v>125285.51084293897</v>
      </c>
      <c r="M103" s="24">
        <f t="shared" si="40"/>
        <v>129378.79814612193</v>
      </c>
      <c r="N103" s="25">
        <f t="shared" si="49"/>
        <v>14856368.168634165</v>
      </c>
      <c r="O103" s="4">
        <v>5.0000000000000001E-3</v>
      </c>
      <c r="P103" s="15">
        <f t="shared" si="50"/>
        <v>6190.1534035975683</v>
      </c>
      <c r="Q103" s="29">
        <f t="shared" si="45"/>
        <v>189266.40786284895</v>
      </c>
      <c r="R103" s="24">
        <f t="shared" si="41"/>
        <v>195456.56126644652</v>
      </c>
      <c r="S103" s="25">
        <f t="shared" si="51"/>
        <v>2313553.8557042549</v>
      </c>
      <c r="T103" s="4">
        <v>5.0000000000000001E-3</v>
      </c>
      <c r="U103" s="15">
        <f t="shared" si="34"/>
        <v>950.77555713873494</v>
      </c>
      <c r="V103" s="25">
        <f t="shared" si="52"/>
        <v>29509.882603867318</v>
      </c>
      <c r="W103" s="24">
        <f t="shared" si="42"/>
        <v>30460.658161006053</v>
      </c>
      <c r="X103" s="33">
        <f t="shared" si="29"/>
        <v>21048.102850174077</v>
      </c>
      <c r="Y103" s="33">
        <f t="shared" si="29"/>
        <v>644125.65108055715</v>
      </c>
      <c r="Z103" s="34">
        <f t="shared" si="30"/>
        <v>665173.75393073121</v>
      </c>
      <c r="AA103" s="18"/>
      <c r="AC103" s="40">
        <f t="shared" si="46"/>
        <v>50547139.358989082</v>
      </c>
    </row>
    <row r="104" spans="1:29" x14ac:dyDescent="0.25">
      <c r="A104" s="6"/>
      <c r="B104" s="2">
        <v>45077</v>
      </c>
      <c r="C104" s="3">
        <v>31</v>
      </c>
      <c r="D104" s="4">
        <v>5.0000000000000001E-3</v>
      </c>
      <c r="E104" s="15">
        <f t="shared" si="47"/>
        <v>23253263.957240641</v>
      </c>
      <c r="F104" s="15">
        <f t="shared" si="22"/>
        <v>10011.821981589719</v>
      </c>
      <c r="G104" s="15">
        <f t="shared" si="43"/>
        <v>299865.91437556699</v>
      </c>
      <c r="H104" s="16">
        <f t="shared" si="39"/>
        <v>309877.73635715671</v>
      </c>
      <c r="I104" s="25">
        <f t="shared" si="48"/>
        <v>9698604.0167961735</v>
      </c>
      <c r="J104" s="4">
        <v>5.0000000000000001E-3</v>
      </c>
      <c r="K104" s="15">
        <f t="shared" si="28"/>
        <v>4175.787840565019</v>
      </c>
      <c r="L104" s="29">
        <f t="shared" si="44"/>
        <v>125203.01030555691</v>
      </c>
      <c r="M104" s="24">
        <f t="shared" si="40"/>
        <v>129378.79814612193</v>
      </c>
      <c r="N104" s="25">
        <f t="shared" si="49"/>
        <v>14667101.760771316</v>
      </c>
      <c r="O104" s="4">
        <v>5.0000000000000001E-3</v>
      </c>
      <c r="P104" s="15">
        <f t="shared" si="50"/>
        <v>6315.0021469987605</v>
      </c>
      <c r="Q104" s="29">
        <f t="shared" si="45"/>
        <v>189141.55911944775</v>
      </c>
      <c r="R104" s="24">
        <f t="shared" si="41"/>
        <v>195456.56126644652</v>
      </c>
      <c r="S104" s="25">
        <f t="shared" si="51"/>
        <v>2284043.9731003875</v>
      </c>
      <c r="T104" s="4">
        <v>5.0000000000000001E-3</v>
      </c>
      <c r="U104" s="15">
        <f t="shared" si="34"/>
        <v>969.93648172756195</v>
      </c>
      <c r="V104" s="25">
        <f t="shared" si="52"/>
        <v>29490.721679278489</v>
      </c>
      <c r="W104" s="24">
        <f t="shared" si="42"/>
        <v>30460.658161006053</v>
      </c>
      <c r="X104" s="33">
        <f t="shared" si="29"/>
        <v>21472.548450881062</v>
      </c>
      <c r="Y104" s="33">
        <f t="shared" si="29"/>
        <v>643701.20547985018</v>
      </c>
      <c r="Z104" s="34">
        <f t="shared" si="30"/>
        <v>665173.75393073121</v>
      </c>
      <c r="AA104" s="18"/>
      <c r="AC104" s="40">
        <f t="shared" si="46"/>
        <v>49903013.707908519</v>
      </c>
    </row>
    <row r="105" spans="1:29" x14ac:dyDescent="0.25">
      <c r="A105" s="6"/>
      <c r="B105" s="2">
        <v>45107</v>
      </c>
      <c r="C105" s="3">
        <v>30</v>
      </c>
      <c r="D105" s="4">
        <v>5.0000000000000001E-3</v>
      </c>
      <c r="E105" s="15">
        <f t="shared" si="47"/>
        <v>22953398.042865075</v>
      </c>
      <c r="F105" s="15">
        <f t="shared" si="22"/>
        <v>9563.9158511937821</v>
      </c>
      <c r="G105" s="15">
        <f t="shared" si="43"/>
        <v>300313.82050596294</v>
      </c>
      <c r="H105" s="16">
        <f t="shared" si="39"/>
        <v>309877.73635715671</v>
      </c>
      <c r="I105" s="25">
        <f t="shared" si="48"/>
        <v>9573401.0064906161</v>
      </c>
      <c r="J105" s="4">
        <v>5.0000000000000001E-3</v>
      </c>
      <c r="K105" s="15">
        <f t="shared" si="28"/>
        <v>3988.9170860377567</v>
      </c>
      <c r="L105" s="29">
        <f t="shared" si="44"/>
        <v>125389.88106008417</v>
      </c>
      <c r="M105" s="24">
        <f t="shared" si="40"/>
        <v>129378.79814612193</v>
      </c>
      <c r="N105" s="25">
        <f t="shared" si="49"/>
        <v>14477960.201651867</v>
      </c>
      <c r="O105" s="4">
        <v>5.0000000000000001E-3</v>
      </c>
      <c r="P105" s="15">
        <f t="shared" si="50"/>
        <v>6032.4834173549443</v>
      </c>
      <c r="Q105" s="29">
        <f t="shared" si="45"/>
        <v>189424.07784909158</v>
      </c>
      <c r="R105" s="24">
        <f t="shared" si="41"/>
        <v>195456.56126644652</v>
      </c>
      <c r="S105" s="25">
        <f t="shared" si="51"/>
        <v>2254553.2514211088</v>
      </c>
      <c r="T105" s="4">
        <v>5.0000000000000001E-3</v>
      </c>
      <c r="U105" s="15">
        <f t="shared" si="34"/>
        <v>926.52873346072965</v>
      </c>
      <c r="V105" s="25">
        <f t="shared" si="52"/>
        <v>29534.129427545322</v>
      </c>
      <c r="W105" s="24">
        <f t="shared" si="42"/>
        <v>30460.658161006053</v>
      </c>
      <c r="X105" s="33">
        <f t="shared" si="29"/>
        <v>20511.845088047212</v>
      </c>
      <c r="Y105" s="33">
        <f t="shared" si="29"/>
        <v>644661.908842684</v>
      </c>
      <c r="Z105" s="34">
        <f t="shared" si="30"/>
        <v>665173.75393073121</v>
      </c>
      <c r="AA105" s="18"/>
      <c r="AC105" s="40">
        <f t="shared" si="46"/>
        <v>49259312.502428666</v>
      </c>
    </row>
    <row r="106" spans="1:29" x14ac:dyDescent="0.25">
      <c r="A106" s="6"/>
      <c r="B106" s="2">
        <v>45138</v>
      </c>
      <c r="C106" s="3">
        <v>31</v>
      </c>
      <c r="D106" s="4">
        <v>5.0000000000000001E-3</v>
      </c>
      <c r="E106" s="15">
        <f t="shared" si="47"/>
        <v>22653084.222359113</v>
      </c>
      <c r="F106" s="15">
        <f t="shared" si="22"/>
        <v>9753.4112624046193</v>
      </c>
      <c r="G106" s="15">
        <f t="shared" si="43"/>
        <v>300124.32509475207</v>
      </c>
      <c r="H106" s="16">
        <f t="shared" si="39"/>
        <v>309877.73635715671</v>
      </c>
      <c r="I106" s="25">
        <f t="shared" si="48"/>
        <v>9448011.1254305318</v>
      </c>
      <c r="J106" s="4">
        <v>5.0000000000000001E-3</v>
      </c>
      <c r="K106" s="15">
        <f t="shared" si="28"/>
        <v>4067.8936790048124</v>
      </c>
      <c r="L106" s="29">
        <f t="shared" si="44"/>
        <v>125310.90446711711</v>
      </c>
      <c r="M106" s="24">
        <f t="shared" si="40"/>
        <v>129378.79814612193</v>
      </c>
      <c r="N106" s="25">
        <f t="shared" si="49"/>
        <v>14288536.123802776</v>
      </c>
      <c r="O106" s="4">
        <v>5.0000000000000001E-3</v>
      </c>
      <c r="P106" s="15">
        <f t="shared" si="50"/>
        <v>6152.0086088595281</v>
      </c>
      <c r="Q106" s="29">
        <f t="shared" si="45"/>
        <v>189304.55265758699</v>
      </c>
      <c r="R106" s="24">
        <f t="shared" si="41"/>
        <v>195456.56126644652</v>
      </c>
      <c r="S106" s="25">
        <f t="shared" si="51"/>
        <v>2225019.1219935636</v>
      </c>
      <c r="T106" s="4">
        <v>5.0000000000000001E-3</v>
      </c>
      <c r="U106" s="15">
        <f t="shared" si="34"/>
        <v>944.87113399726672</v>
      </c>
      <c r="V106" s="25">
        <f t="shared" si="52"/>
        <v>29515.787027008788</v>
      </c>
      <c r="W106" s="24">
        <f t="shared" si="42"/>
        <v>30460.658161006053</v>
      </c>
      <c r="X106" s="33">
        <f t="shared" si="29"/>
        <v>20918.184684266223</v>
      </c>
      <c r="Y106" s="33">
        <f t="shared" si="29"/>
        <v>644255.56924646499</v>
      </c>
      <c r="Z106" s="34">
        <f t="shared" si="30"/>
        <v>665173.75393073121</v>
      </c>
      <c r="AA106" s="18"/>
      <c r="AC106" s="40">
        <f t="shared" si="46"/>
        <v>48614650.593585983</v>
      </c>
    </row>
    <row r="107" spans="1:29" x14ac:dyDescent="0.25">
      <c r="A107" s="6"/>
      <c r="B107" s="2">
        <v>45169</v>
      </c>
      <c r="C107" s="3">
        <v>31</v>
      </c>
      <c r="D107" s="4">
        <v>5.0000000000000001E-3</v>
      </c>
      <c r="E107" s="15">
        <f t="shared" si="47"/>
        <v>22352959.897264361</v>
      </c>
      <c r="F107" s="15">
        <f t="shared" si="22"/>
        <v>9624.1910668777109</v>
      </c>
      <c r="G107" s="15">
        <f t="shared" si="43"/>
        <v>300253.54529027903</v>
      </c>
      <c r="H107" s="16">
        <f t="shared" si="39"/>
        <v>309877.73635715671</v>
      </c>
      <c r="I107" s="25">
        <f t="shared" si="48"/>
        <v>9322700.2209634148</v>
      </c>
      <c r="J107" s="4">
        <v>5.0000000000000001E-3</v>
      </c>
      <c r="K107" s="15">
        <f t="shared" si="28"/>
        <v>4013.9403729148034</v>
      </c>
      <c r="L107" s="29">
        <f t="shared" si="44"/>
        <v>125364.85777320713</v>
      </c>
      <c r="M107" s="24">
        <f t="shared" si="40"/>
        <v>129378.79814612193</v>
      </c>
      <c r="N107" s="25">
        <f t="shared" si="49"/>
        <v>14099231.571145188</v>
      </c>
      <c r="O107" s="4">
        <v>5.0000000000000001E-3</v>
      </c>
      <c r="P107" s="15">
        <f t="shared" si="50"/>
        <v>6070.5024820208446</v>
      </c>
      <c r="Q107" s="29">
        <f t="shared" si="45"/>
        <v>189386.05878442567</v>
      </c>
      <c r="R107" s="24">
        <f t="shared" si="41"/>
        <v>195456.56126644652</v>
      </c>
      <c r="S107" s="25">
        <f t="shared" si="51"/>
        <v>2195503.3349665548</v>
      </c>
      <c r="T107" s="4">
        <v>5.0000000000000001E-3</v>
      </c>
      <c r="U107" s="15">
        <f t="shared" si="34"/>
        <v>932.33703265703002</v>
      </c>
      <c r="V107" s="25">
        <f t="shared" si="52"/>
        <v>29528.321128349024</v>
      </c>
      <c r="W107" s="24">
        <f t="shared" si="42"/>
        <v>30460.658161006053</v>
      </c>
      <c r="X107" s="33">
        <f t="shared" si="29"/>
        <v>20640.970954470387</v>
      </c>
      <c r="Y107" s="33">
        <f t="shared" si="29"/>
        <v>644532.78297626087</v>
      </c>
      <c r="Z107" s="34">
        <f t="shared" si="30"/>
        <v>665173.75393073121</v>
      </c>
      <c r="AA107" s="18"/>
      <c r="AC107" s="40">
        <f t="shared" si="46"/>
        <v>47970395.024339519</v>
      </c>
    </row>
    <row r="108" spans="1:29" x14ac:dyDescent="0.25">
      <c r="A108" s="6"/>
      <c r="B108" s="2">
        <v>45199</v>
      </c>
      <c r="C108" s="3">
        <v>30</v>
      </c>
      <c r="D108" s="4">
        <v>5.0000000000000001E-3</v>
      </c>
      <c r="E108" s="15">
        <f t="shared" si="47"/>
        <v>22052706.351974081</v>
      </c>
      <c r="F108" s="15">
        <f t="shared" si="22"/>
        <v>9188.6276466558666</v>
      </c>
      <c r="G108" s="15">
        <f t="shared" si="43"/>
        <v>300689.10871050082</v>
      </c>
      <c r="H108" s="16">
        <f t="shared" si="39"/>
        <v>309877.73635715671</v>
      </c>
      <c r="I108" s="25">
        <f t="shared" si="48"/>
        <v>9197335.3631902076</v>
      </c>
      <c r="J108" s="4">
        <v>5.0000000000000001E-3</v>
      </c>
      <c r="K108" s="15">
        <f t="shared" si="28"/>
        <v>3832.2230679959202</v>
      </c>
      <c r="L108" s="29">
        <f t="shared" si="44"/>
        <v>125546.57507812601</v>
      </c>
      <c r="M108" s="24">
        <f t="shared" si="40"/>
        <v>129378.79814612193</v>
      </c>
      <c r="N108" s="25">
        <f t="shared" si="49"/>
        <v>13909845.512360763</v>
      </c>
      <c r="O108" s="4">
        <v>5.0000000000000001E-3</v>
      </c>
      <c r="P108" s="15">
        <f t="shared" si="50"/>
        <v>5795.7689634836515</v>
      </c>
      <c r="Q108" s="29">
        <f t="shared" si="45"/>
        <v>189660.79230296286</v>
      </c>
      <c r="R108" s="24">
        <f t="shared" si="41"/>
        <v>195456.56126644652</v>
      </c>
      <c r="S108" s="25">
        <f t="shared" si="51"/>
        <v>2165975.013838206</v>
      </c>
      <c r="T108" s="4">
        <v>5.0000000000000001E-3</v>
      </c>
      <c r="U108" s="15">
        <f t="shared" si="34"/>
        <v>890.12671801570104</v>
      </c>
      <c r="V108" s="25">
        <f t="shared" si="52"/>
        <v>29570.531442990352</v>
      </c>
      <c r="W108" s="24">
        <f t="shared" si="42"/>
        <v>30460.658161006053</v>
      </c>
      <c r="X108" s="33">
        <f t="shared" si="29"/>
        <v>19706.746396151138</v>
      </c>
      <c r="Y108" s="33">
        <f t="shared" si="29"/>
        <v>645467.00753458007</v>
      </c>
      <c r="Z108" s="34">
        <f t="shared" si="30"/>
        <v>665173.75393073121</v>
      </c>
      <c r="AA108" s="18"/>
      <c r="AC108" s="40">
        <f t="shared" si="46"/>
        <v>47325862.241363265</v>
      </c>
    </row>
    <row r="109" spans="1:29" x14ac:dyDescent="0.25">
      <c r="A109" s="6"/>
      <c r="B109" s="2">
        <v>45230</v>
      </c>
      <c r="C109" s="3">
        <v>31</v>
      </c>
      <c r="D109" s="4">
        <v>5.0000000000000001E-3</v>
      </c>
      <c r="E109" s="15">
        <f t="shared" si="47"/>
        <v>21752017.24326358</v>
      </c>
      <c r="F109" s="15">
        <f t="shared" si="22"/>
        <v>9365.451868627375</v>
      </c>
      <c r="G109" s="15">
        <f t="shared" si="43"/>
        <v>300512.28448852932</v>
      </c>
      <c r="H109" s="16">
        <f t="shared" si="39"/>
        <v>309877.73635715671</v>
      </c>
      <c r="I109" s="25">
        <f t="shared" si="48"/>
        <v>9071788.7881120816</v>
      </c>
      <c r="J109" s="4">
        <v>5.0000000000000001E-3</v>
      </c>
      <c r="K109" s="15">
        <f t="shared" si="28"/>
        <v>3905.9090615482573</v>
      </c>
      <c r="L109" s="29">
        <f t="shared" si="44"/>
        <v>125472.88908457368</v>
      </c>
      <c r="M109" s="24">
        <f t="shared" si="40"/>
        <v>129378.79814612193</v>
      </c>
      <c r="N109" s="25">
        <f t="shared" si="49"/>
        <v>13720184.7200578</v>
      </c>
      <c r="O109" s="4">
        <v>5.0000000000000001E-3</v>
      </c>
      <c r="P109" s="15">
        <f t="shared" si="50"/>
        <v>5907.3017544693312</v>
      </c>
      <c r="Q109" s="29">
        <f t="shared" si="45"/>
        <v>189549.25951197717</v>
      </c>
      <c r="R109" s="24">
        <f t="shared" si="41"/>
        <v>195456.56126644652</v>
      </c>
      <c r="S109" s="25">
        <f t="shared" si="51"/>
        <v>2136404.4823952154</v>
      </c>
      <c r="T109" s="4">
        <v>5.0000000000000001E-3</v>
      </c>
      <c r="U109" s="15">
        <f t="shared" si="34"/>
        <v>907.24025964728332</v>
      </c>
      <c r="V109" s="25">
        <f t="shared" si="52"/>
        <v>29553.417901358771</v>
      </c>
      <c r="W109" s="24">
        <f t="shared" si="42"/>
        <v>30460.658161006053</v>
      </c>
      <c r="X109" s="33">
        <f t="shared" si="29"/>
        <v>20085.902944292247</v>
      </c>
      <c r="Y109" s="33">
        <f t="shared" si="29"/>
        <v>645087.85098643892</v>
      </c>
      <c r="Z109" s="34">
        <f t="shared" si="30"/>
        <v>665173.75393073121</v>
      </c>
      <c r="AA109" s="18"/>
      <c r="AC109" s="40">
        <f t="shared" si="46"/>
        <v>46680395.233828679</v>
      </c>
    </row>
    <row r="110" spans="1:29" x14ac:dyDescent="0.25">
      <c r="A110" s="6"/>
      <c r="B110" s="2">
        <v>45260</v>
      </c>
      <c r="C110" s="3">
        <v>30</v>
      </c>
      <c r="D110" s="4">
        <v>5.0000000000000001E-3</v>
      </c>
      <c r="E110" s="15">
        <f t="shared" si="47"/>
        <v>21451504.958775051</v>
      </c>
      <c r="F110" s="15">
        <f t="shared" si="22"/>
        <v>8938.1270661562703</v>
      </c>
      <c r="G110" s="15">
        <f t="shared" si="43"/>
        <v>300939.60929100047</v>
      </c>
      <c r="H110" s="16">
        <f t="shared" si="39"/>
        <v>309877.73635715671</v>
      </c>
      <c r="I110" s="25">
        <f t="shared" si="48"/>
        <v>8946315.8990275078</v>
      </c>
      <c r="J110" s="4">
        <v>5.0000000000000001E-3</v>
      </c>
      <c r="K110" s="15">
        <f t="shared" si="28"/>
        <v>3727.6316245947951</v>
      </c>
      <c r="L110" s="29">
        <f t="shared" si="44"/>
        <v>125651.16652152714</v>
      </c>
      <c r="M110" s="24">
        <f t="shared" si="40"/>
        <v>129378.79814612193</v>
      </c>
      <c r="N110" s="25">
        <f t="shared" si="49"/>
        <v>13530635.460545823</v>
      </c>
      <c r="O110" s="4">
        <v>5.0000000000000001E-3</v>
      </c>
      <c r="P110" s="15">
        <f t="shared" si="50"/>
        <v>5637.7647752274261</v>
      </c>
      <c r="Q110" s="29">
        <f t="shared" si="45"/>
        <v>189818.79649121908</v>
      </c>
      <c r="R110" s="24">
        <f t="shared" si="41"/>
        <v>195456.56126644652</v>
      </c>
      <c r="S110" s="25">
        <f t="shared" si="51"/>
        <v>2106851.0644938569</v>
      </c>
      <c r="T110" s="4">
        <v>5.0000000000000001E-3</v>
      </c>
      <c r="U110" s="15">
        <f t="shared" si="34"/>
        <v>865.82920458651654</v>
      </c>
      <c r="V110" s="25">
        <f t="shared" si="52"/>
        <v>29594.828956419537</v>
      </c>
      <c r="W110" s="24">
        <f t="shared" si="42"/>
        <v>30460.658161006053</v>
      </c>
      <c r="X110" s="33">
        <f t="shared" si="29"/>
        <v>19169.352670565007</v>
      </c>
      <c r="Y110" s="33">
        <f t="shared" si="29"/>
        <v>646004.4012601662</v>
      </c>
      <c r="Z110" s="34">
        <f t="shared" si="30"/>
        <v>665173.75393073121</v>
      </c>
      <c r="AA110" s="18"/>
      <c r="AC110" s="40">
        <f t="shared" si="46"/>
        <v>46035307.382842235</v>
      </c>
    </row>
    <row r="111" spans="1:29" x14ac:dyDescent="0.25">
      <c r="A111" s="6"/>
      <c r="B111" s="2">
        <v>45291</v>
      </c>
      <c r="C111" s="3">
        <v>31</v>
      </c>
      <c r="D111" s="4">
        <v>5.0000000000000001E-3</v>
      </c>
      <c r="E111" s="15">
        <f t="shared" si="47"/>
        <v>21150565.349484049</v>
      </c>
      <c r="F111" s="15">
        <f t="shared" si="22"/>
        <v>9106.4934143611881</v>
      </c>
      <c r="G111" s="15">
        <f t="shared" si="43"/>
        <v>300771.24294279551</v>
      </c>
      <c r="H111" s="16">
        <f t="shared" si="39"/>
        <v>309877.73635715671</v>
      </c>
      <c r="I111" s="25">
        <f t="shared" si="48"/>
        <v>8820664.7325059809</v>
      </c>
      <c r="J111" s="4">
        <v>5.0000000000000001E-3</v>
      </c>
      <c r="K111" s="15">
        <f t="shared" si="28"/>
        <v>3797.7862042734082</v>
      </c>
      <c r="L111" s="29">
        <f t="shared" si="44"/>
        <v>125581.01194184853</v>
      </c>
      <c r="M111" s="24">
        <f t="shared" si="40"/>
        <v>129378.79814612193</v>
      </c>
      <c r="N111" s="25">
        <f t="shared" si="49"/>
        <v>13340816.664054604</v>
      </c>
      <c r="O111" s="4">
        <v>5.0000000000000001E-3</v>
      </c>
      <c r="P111" s="15">
        <f t="shared" si="50"/>
        <v>5743.9627303568432</v>
      </c>
      <c r="Q111" s="29">
        <f t="shared" si="45"/>
        <v>189712.59853608967</v>
      </c>
      <c r="R111" s="24">
        <f t="shared" si="41"/>
        <v>195456.56126644652</v>
      </c>
      <c r="S111" s="25">
        <f t="shared" si="51"/>
        <v>2077256.2355374373</v>
      </c>
      <c r="T111" s="4">
        <v>5.0000000000000001E-3</v>
      </c>
      <c r="U111" s="15">
        <f t="shared" si="34"/>
        <v>882.12251098165143</v>
      </c>
      <c r="V111" s="25">
        <f t="shared" si="52"/>
        <v>29578.535650024402</v>
      </c>
      <c r="W111" s="24">
        <f t="shared" si="42"/>
        <v>30460.658161006053</v>
      </c>
      <c r="X111" s="33">
        <f t="shared" si="29"/>
        <v>19530.364859973091</v>
      </c>
      <c r="Y111" s="33">
        <f t="shared" si="29"/>
        <v>645643.38907075813</v>
      </c>
      <c r="Z111" s="34">
        <f t="shared" si="30"/>
        <v>665173.75393073121</v>
      </c>
      <c r="AA111" s="18"/>
      <c r="AC111" s="40">
        <f t="shared" si="46"/>
        <v>45389302.981582075</v>
      </c>
    </row>
    <row r="112" spans="1:29" x14ac:dyDescent="0.25">
      <c r="A112" s="6"/>
      <c r="B112" s="2">
        <v>45322</v>
      </c>
      <c r="C112" s="3">
        <v>31</v>
      </c>
      <c r="D112" s="4">
        <v>5.0000000000000001E-3</v>
      </c>
      <c r="E112" s="15">
        <f t="shared" si="47"/>
        <v>20849794.106541254</v>
      </c>
      <c r="F112" s="15">
        <f t="shared" si="22"/>
        <v>8976.9946847608171</v>
      </c>
      <c r="G112" s="15">
        <f t="shared" si="43"/>
        <v>300900.7416723959</v>
      </c>
      <c r="H112" s="16">
        <f t="shared" si="39"/>
        <v>309877.73635715671</v>
      </c>
      <c r="I112" s="25">
        <f t="shared" si="48"/>
        <v>8695083.7205641326</v>
      </c>
      <c r="J112" s="4">
        <v>5.0000000000000001E-3</v>
      </c>
      <c r="K112" s="15">
        <f t="shared" si="28"/>
        <v>3743.7166019095575</v>
      </c>
      <c r="L112" s="29">
        <f t="shared" si="44"/>
        <v>125635.08154421237</v>
      </c>
      <c r="M112" s="24">
        <f t="shared" si="40"/>
        <v>129378.79814612193</v>
      </c>
      <c r="N112" s="25">
        <f t="shared" si="49"/>
        <v>13151104.065518515</v>
      </c>
      <c r="O112" s="4">
        <v>5.0000000000000001E-3</v>
      </c>
      <c r="P112" s="15">
        <f t="shared" si="50"/>
        <v>5662.28091709825</v>
      </c>
      <c r="Q112" s="29">
        <f t="shared" si="45"/>
        <v>189794.28034934826</v>
      </c>
      <c r="R112" s="24">
        <f t="shared" si="41"/>
        <v>195456.56126644652</v>
      </c>
      <c r="S112" s="25">
        <f t="shared" si="51"/>
        <v>2047677.6998874128</v>
      </c>
      <c r="T112" s="4">
        <v>5.0000000000000001E-3</v>
      </c>
      <c r="U112" s="15">
        <f t="shared" si="34"/>
        <v>869.56176296588762</v>
      </c>
      <c r="V112" s="25">
        <f t="shared" si="52"/>
        <v>29591.096398040165</v>
      </c>
      <c r="W112" s="24">
        <f t="shared" si="42"/>
        <v>30460.658161006053</v>
      </c>
      <c r="X112" s="33">
        <f t="shared" si="29"/>
        <v>19252.553966734515</v>
      </c>
      <c r="Y112" s="33">
        <f t="shared" si="29"/>
        <v>645921.19996399665</v>
      </c>
      <c r="Z112" s="34">
        <f t="shared" si="30"/>
        <v>665173.75393073109</v>
      </c>
      <c r="AA112" s="18"/>
      <c r="AC112" s="40">
        <f t="shared" si="46"/>
        <v>44743659.592511311</v>
      </c>
    </row>
    <row r="113" spans="1:29" x14ac:dyDescent="0.25">
      <c r="A113" s="6"/>
      <c r="B113" s="2">
        <v>45351</v>
      </c>
      <c r="C113" s="3">
        <v>29</v>
      </c>
      <c r="D113" s="4">
        <v>5.0000000000000001E-3</v>
      </c>
      <c r="E113" s="15">
        <f t="shared" si="47"/>
        <v>20548893.364868857</v>
      </c>
      <c r="F113" s="15">
        <f t="shared" si="22"/>
        <v>8276.6376052943997</v>
      </c>
      <c r="G113" s="15">
        <f t="shared" si="43"/>
        <v>301601.0987518623</v>
      </c>
      <c r="H113" s="16">
        <f t="shared" si="39"/>
        <v>309877.73635715671</v>
      </c>
      <c r="I113" s="25">
        <f t="shared" si="48"/>
        <v>8569448.6390199196</v>
      </c>
      <c r="J113" s="4">
        <v>5.0000000000000001E-3</v>
      </c>
      <c r="K113" s="15">
        <f t="shared" si="28"/>
        <v>3451.5834796052459</v>
      </c>
      <c r="L113" s="29">
        <f t="shared" si="44"/>
        <v>125927.21466651668</v>
      </c>
      <c r="M113" s="24">
        <f t="shared" si="40"/>
        <v>129378.79814612193</v>
      </c>
      <c r="N113" s="25">
        <f t="shared" si="49"/>
        <v>12961309.785169167</v>
      </c>
      <c r="O113" s="4">
        <v>5.0000000000000001E-3</v>
      </c>
      <c r="P113" s="15">
        <f t="shared" si="50"/>
        <v>5220.5275523598038</v>
      </c>
      <c r="Q113" s="29">
        <f t="shared" si="45"/>
        <v>190236.03371408672</v>
      </c>
      <c r="R113" s="24">
        <f t="shared" si="41"/>
        <v>195456.56126644652</v>
      </c>
      <c r="S113" s="25">
        <f t="shared" si="51"/>
        <v>2018086.6034893726</v>
      </c>
      <c r="T113" s="4">
        <v>5.0000000000000001E-3</v>
      </c>
      <c r="U113" s="15">
        <f t="shared" si="34"/>
        <v>801.70563700262755</v>
      </c>
      <c r="V113" s="25">
        <f t="shared" si="52"/>
        <v>29658.952524003427</v>
      </c>
      <c r="W113" s="24">
        <f t="shared" si="42"/>
        <v>30460.658161006053</v>
      </c>
      <c r="X113" s="33">
        <f t="shared" si="29"/>
        <v>17750.454274262076</v>
      </c>
      <c r="Y113" s="33">
        <f t="shared" si="29"/>
        <v>647423.29965646914</v>
      </c>
      <c r="Z113" s="34">
        <f t="shared" si="30"/>
        <v>665173.75393073121</v>
      </c>
      <c r="AA113" s="18"/>
      <c r="AC113" s="40">
        <f t="shared" si="46"/>
        <v>44097738.392547317</v>
      </c>
    </row>
    <row r="114" spans="1:29" x14ac:dyDescent="0.25">
      <c r="A114" s="6"/>
      <c r="B114" s="2">
        <v>45382</v>
      </c>
      <c r="C114" s="3">
        <v>31</v>
      </c>
      <c r="D114" s="4">
        <v>5.0000000000000001E-3</v>
      </c>
      <c r="E114" s="15">
        <f t="shared" si="47"/>
        <v>20247292.266116995</v>
      </c>
      <c r="F114" s="15">
        <f t="shared" si="22"/>
        <v>8717.5841701337067</v>
      </c>
      <c r="G114" s="15">
        <f t="shared" si="43"/>
        <v>301160.15218702302</v>
      </c>
      <c r="H114" s="16">
        <f t="shared" si="39"/>
        <v>309877.73635715671</v>
      </c>
      <c r="I114" s="25">
        <f t="shared" si="48"/>
        <v>8443521.4243534021</v>
      </c>
      <c r="J114" s="4">
        <v>5.0000000000000001E-3</v>
      </c>
      <c r="K114" s="15">
        <f t="shared" si="28"/>
        <v>3635.4050577077146</v>
      </c>
      <c r="L114" s="29">
        <f t="shared" si="44"/>
        <v>125743.39308841422</v>
      </c>
      <c r="M114" s="24">
        <f t="shared" si="40"/>
        <v>129378.79814612193</v>
      </c>
      <c r="N114" s="25">
        <f t="shared" si="49"/>
        <v>12771073.751455082</v>
      </c>
      <c r="O114" s="4">
        <v>5.0000000000000001E-3</v>
      </c>
      <c r="P114" s="15">
        <f t="shared" si="50"/>
        <v>5498.6567540987162</v>
      </c>
      <c r="Q114" s="29">
        <f t="shared" si="45"/>
        <v>189957.9045123478</v>
      </c>
      <c r="R114" s="24">
        <f t="shared" si="41"/>
        <v>195456.56126644652</v>
      </c>
      <c r="S114" s="25">
        <f t="shared" si="51"/>
        <v>1988427.6509653693</v>
      </c>
      <c r="T114" s="4">
        <v>5.0000000000000001E-3</v>
      </c>
      <c r="U114" s="15">
        <f t="shared" si="34"/>
        <v>844.40078328666368</v>
      </c>
      <c r="V114" s="25">
        <f t="shared" si="52"/>
        <v>29616.25737771939</v>
      </c>
      <c r="W114" s="24">
        <f t="shared" si="42"/>
        <v>30460.658161006053</v>
      </c>
      <c r="X114" s="33">
        <f t="shared" si="29"/>
        <v>18696.046765226798</v>
      </c>
      <c r="Y114" s="33">
        <f t="shared" si="29"/>
        <v>646477.70716550446</v>
      </c>
      <c r="Z114" s="34">
        <f t="shared" si="30"/>
        <v>665173.75393073121</v>
      </c>
      <c r="AA114" s="18"/>
      <c r="AC114" s="40">
        <f t="shared" si="46"/>
        <v>43450315.092890851</v>
      </c>
    </row>
    <row r="115" spans="1:29" x14ac:dyDescent="0.25">
      <c r="A115" s="6"/>
      <c r="B115" s="2">
        <v>45412</v>
      </c>
      <c r="C115" s="3">
        <v>30</v>
      </c>
      <c r="D115" s="4">
        <v>5.0000000000000001E-3</v>
      </c>
      <c r="E115" s="15">
        <f t="shared" si="47"/>
        <v>19946132.113929972</v>
      </c>
      <c r="F115" s="15">
        <f t="shared" si="22"/>
        <v>8310.8883808041555</v>
      </c>
      <c r="G115" s="15">
        <f t="shared" si="43"/>
        <v>301566.84797635255</v>
      </c>
      <c r="H115" s="16">
        <f t="shared" si="39"/>
        <v>309877.73635715671</v>
      </c>
      <c r="I115" s="25">
        <f t="shared" si="48"/>
        <v>8317778.0312649878</v>
      </c>
      <c r="J115" s="4">
        <v>5.0000000000000001E-3</v>
      </c>
      <c r="K115" s="15">
        <f t="shared" si="28"/>
        <v>3465.7408463604115</v>
      </c>
      <c r="L115" s="29">
        <f t="shared" si="44"/>
        <v>125913.05729976152</v>
      </c>
      <c r="M115" s="24">
        <f t="shared" si="40"/>
        <v>129378.79814612193</v>
      </c>
      <c r="N115" s="25">
        <f t="shared" si="49"/>
        <v>12581115.846942734</v>
      </c>
      <c r="O115" s="4">
        <v>5.0000000000000001E-3</v>
      </c>
      <c r="P115" s="15">
        <f t="shared" si="50"/>
        <v>5242.1316028928059</v>
      </c>
      <c r="Q115" s="29">
        <f t="shared" si="45"/>
        <v>190214.42966355372</v>
      </c>
      <c r="R115" s="24">
        <f t="shared" si="41"/>
        <v>195456.56126644652</v>
      </c>
      <c r="S115" s="25">
        <f t="shared" si="51"/>
        <v>1958811.3935876498</v>
      </c>
      <c r="T115" s="4">
        <v>5.0000000000000001E-3</v>
      </c>
      <c r="U115" s="15">
        <f t="shared" si="34"/>
        <v>804.99098366615749</v>
      </c>
      <c r="V115" s="25">
        <f t="shared" si="52"/>
        <v>29655.667177339896</v>
      </c>
      <c r="W115" s="24">
        <f t="shared" si="42"/>
        <v>30460.658161006053</v>
      </c>
      <c r="X115" s="33">
        <f t="shared" si="29"/>
        <v>17823.751813723531</v>
      </c>
      <c r="Y115" s="33">
        <f t="shared" si="29"/>
        <v>647350.00211700762</v>
      </c>
      <c r="Z115" s="34">
        <f t="shared" si="30"/>
        <v>665173.75393073121</v>
      </c>
      <c r="AA115" s="18"/>
      <c r="AC115" s="40">
        <f t="shared" si="46"/>
        <v>42803837.385725342</v>
      </c>
    </row>
    <row r="116" spans="1:29" x14ac:dyDescent="0.25">
      <c r="A116" s="6"/>
      <c r="B116" s="2">
        <v>45443</v>
      </c>
      <c r="C116" s="3">
        <v>31</v>
      </c>
      <c r="D116" s="4">
        <v>5.0000000000000001E-3</v>
      </c>
      <c r="E116" s="15">
        <f t="shared" si="47"/>
        <v>19644565.265953619</v>
      </c>
      <c r="F116" s="15">
        <f t="shared" si="22"/>
        <v>8458.0767117300311</v>
      </c>
      <c r="G116" s="15">
        <f t="shared" si="43"/>
        <v>301419.65964542667</v>
      </c>
      <c r="H116" s="16">
        <f t="shared" si="39"/>
        <v>309877.73635715671</v>
      </c>
      <c r="I116" s="25">
        <f t="shared" si="48"/>
        <v>8191864.9739652267</v>
      </c>
      <c r="J116" s="4">
        <v>5.0000000000000001E-3</v>
      </c>
      <c r="K116" s="15">
        <f t="shared" si="28"/>
        <v>3527.0529749016951</v>
      </c>
      <c r="L116" s="29">
        <f t="shared" si="44"/>
        <v>125851.74517122023</v>
      </c>
      <c r="M116" s="24">
        <f t="shared" si="40"/>
        <v>129378.79814612193</v>
      </c>
      <c r="N116" s="25">
        <f t="shared" si="49"/>
        <v>12390901.41727918</v>
      </c>
      <c r="O116" s="4">
        <v>5.0000000000000001E-3</v>
      </c>
      <c r="P116" s="15">
        <f t="shared" si="50"/>
        <v>5334.9714435507585</v>
      </c>
      <c r="Q116" s="29">
        <f t="shared" si="45"/>
        <v>190121.58982289577</v>
      </c>
      <c r="R116" s="24">
        <f t="shared" si="41"/>
        <v>195456.56126644652</v>
      </c>
      <c r="S116" s="25">
        <f t="shared" si="51"/>
        <v>1929155.72641031</v>
      </c>
      <c r="T116" s="4">
        <v>5.0000000000000001E-3</v>
      </c>
      <c r="U116" s="15">
        <f t="shared" si="34"/>
        <v>819.23051395506309</v>
      </c>
      <c r="V116" s="25">
        <f t="shared" si="52"/>
        <v>29641.42764705099</v>
      </c>
      <c r="W116" s="24">
        <f t="shared" si="42"/>
        <v>30460.658161006053</v>
      </c>
      <c r="X116" s="33">
        <f t="shared" si="29"/>
        <v>18139.331644137546</v>
      </c>
      <c r="Y116" s="33">
        <f t="shared" si="29"/>
        <v>647034.42228659359</v>
      </c>
      <c r="Z116" s="34">
        <f t="shared" si="30"/>
        <v>665173.75393073121</v>
      </c>
      <c r="AA116" s="18"/>
      <c r="AC116" s="40">
        <f t="shared" si="46"/>
        <v>42156487.383608334</v>
      </c>
    </row>
    <row r="117" spans="1:29" x14ac:dyDescent="0.25">
      <c r="A117" s="6"/>
      <c r="B117" s="2">
        <v>45473</v>
      </c>
      <c r="C117" s="3">
        <v>30</v>
      </c>
      <c r="D117" s="4">
        <v>5.0000000000000001E-3</v>
      </c>
      <c r="E117" s="15">
        <f t="shared" si="47"/>
        <v>19343145.606308192</v>
      </c>
      <c r="F117" s="15">
        <f t="shared" si="22"/>
        <v>8059.6440026284126</v>
      </c>
      <c r="G117" s="15">
        <f t="shared" si="43"/>
        <v>301818.09235452831</v>
      </c>
      <c r="H117" s="16">
        <f t="shared" si="39"/>
        <v>309877.73635715671</v>
      </c>
      <c r="I117" s="25">
        <f t="shared" si="48"/>
        <v>8066013.2287940066</v>
      </c>
      <c r="J117" s="4">
        <v>5.0000000000000001E-3</v>
      </c>
      <c r="K117" s="15">
        <f t="shared" si="28"/>
        <v>3360.8388453308362</v>
      </c>
      <c r="L117" s="29">
        <f t="shared" si="44"/>
        <v>126017.95930079109</v>
      </c>
      <c r="M117" s="24">
        <f t="shared" si="40"/>
        <v>129378.79814612193</v>
      </c>
      <c r="N117" s="25">
        <f t="shared" si="49"/>
        <v>12200779.827456284</v>
      </c>
      <c r="O117" s="4">
        <v>5.0000000000000001E-3</v>
      </c>
      <c r="P117" s="15">
        <f t="shared" si="50"/>
        <v>5083.6582614401177</v>
      </c>
      <c r="Q117" s="29">
        <f t="shared" si="45"/>
        <v>190372.9030050064</v>
      </c>
      <c r="R117" s="24">
        <f t="shared" si="41"/>
        <v>195456.56126644652</v>
      </c>
      <c r="S117" s="25">
        <f t="shared" si="51"/>
        <v>1899514.2987632591</v>
      </c>
      <c r="T117" s="4">
        <v>5.0000000000000001E-3</v>
      </c>
      <c r="U117" s="15">
        <f t="shared" si="34"/>
        <v>780.62231456024347</v>
      </c>
      <c r="V117" s="25">
        <f t="shared" si="52"/>
        <v>29680.035846445811</v>
      </c>
      <c r="W117" s="24">
        <f t="shared" si="42"/>
        <v>30460.658161006053</v>
      </c>
      <c r="X117" s="33">
        <f t="shared" si="29"/>
        <v>17284.763423959608</v>
      </c>
      <c r="Y117" s="33">
        <f t="shared" si="29"/>
        <v>647888.9905067716</v>
      </c>
      <c r="Z117" s="34">
        <f t="shared" si="30"/>
        <v>665173.75393073121</v>
      </c>
      <c r="AA117" s="18"/>
      <c r="AC117" s="40">
        <f t="shared" si="46"/>
        <v>41509452.961321741</v>
      </c>
    </row>
    <row r="118" spans="1:29" x14ac:dyDescent="0.25">
      <c r="A118" s="6"/>
      <c r="B118" s="2">
        <v>45504</v>
      </c>
      <c r="C118" s="3">
        <v>31</v>
      </c>
      <c r="D118" s="4">
        <v>5.0000000000000001E-3</v>
      </c>
      <c r="E118" s="15">
        <f t="shared" si="47"/>
        <v>19041327.513953663</v>
      </c>
      <c r="F118" s="15">
        <f t="shared" si="22"/>
        <v>8198.349346285604</v>
      </c>
      <c r="G118" s="15">
        <f t="shared" si="43"/>
        <v>301679.38701087108</v>
      </c>
      <c r="H118" s="16">
        <f t="shared" si="39"/>
        <v>309877.73635715671</v>
      </c>
      <c r="I118" s="25">
        <f t="shared" si="48"/>
        <v>7939995.2694932157</v>
      </c>
      <c r="J118" s="4">
        <v>5.0000000000000001E-3</v>
      </c>
      <c r="K118" s="15">
        <f t="shared" si="28"/>
        <v>3418.6090743651348</v>
      </c>
      <c r="L118" s="29">
        <f t="shared" si="44"/>
        <v>125960.1890717568</v>
      </c>
      <c r="M118" s="24">
        <f t="shared" si="40"/>
        <v>129378.79814612193</v>
      </c>
      <c r="N118" s="25">
        <f t="shared" si="49"/>
        <v>12010406.924451279</v>
      </c>
      <c r="O118" s="4">
        <v>5.0000000000000001E-3</v>
      </c>
      <c r="P118" s="15">
        <f t="shared" si="50"/>
        <v>5171.1474258054113</v>
      </c>
      <c r="Q118" s="29">
        <f t="shared" si="45"/>
        <v>190285.41384064109</v>
      </c>
      <c r="R118" s="24">
        <f t="shared" si="41"/>
        <v>195456.56126644652</v>
      </c>
      <c r="S118" s="25">
        <f t="shared" si="51"/>
        <v>1869834.2629168134</v>
      </c>
      <c r="T118" s="4">
        <v>5.0000000000000001E-3</v>
      </c>
      <c r="U118" s="15">
        <f t="shared" si="34"/>
        <v>794.0392075400166</v>
      </c>
      <c r="V118" s="25">
        <f t="shared" si="52"/>
        <v>29666.618953466037</v>
      </c>
      <c r="W118" s="24">
        <f t="shared" si="42"/>
        <v>30460.658161006053</v>
      </c>
      <c r="X118" s="33">
        <f t="shared" si="29"/>
        <v>17582.145053996166</v>
      </c>
      <c r="Y118" s="33">
        <f t="shared" si="29"/>
        <v>647591.60887673509</v>
      </c>
      <c r="Z118" s="34">
        <f t="shared" si="30"/>
        <v>665173.75393073109</v>
      </c>
      <c r="AA118" s="18"/>
      <c r="AC118" s="40">
        <f t="shared" si="46"/>
        <v>40861563.970814966</v>
      </c>
    </row>
    <row r="119" spans="1:29" x14ac:dyDescent="0.25">
      <c r="A119" s="6"/>
      <c r="B119" s="2">
        <v>45535</v>
      </c>
      <c r="C119" s="3">
        <v>31</v>
      </c>
      <c r="D119" s="4">
        <v>5.0000000000000001E-3</v>
      </c>
      <c r="E119" s="15">
        <f t="shared" si="47"/>
        <v>18739648.126942791</v>
      </c>
      <c r="F119" s="15">
        <f t="shared" si="22"/>
        <v>8068.4596102114792</v>
      </c>
      <c r="G119" s="15">
        <f t="shared" si="43"/>
        <v>301809.27674694522</v>
      </c>
      <c r="H119" s="16">
        <f t="shared" si="39"/>
        <v>309877.73635715671</v>
      </c>
      <c r="I119" s="25">
        <f t="shared" si="48"/>
        <v>7814035.0804214589</v>
      </c>
      <c r="J119" s="4">
        <v>5.0000000000000001E-3</v>
      </c>
      <c r="K119" s="15">
        <f t="shared" si="28"/>
        <v>3364.3762151814617</v>
      </c>
      <c r="L119" s="29">
        <f t="shared" si="44"/>
        <v>126014.42193094047</v>
      </c>
      <c r="M119" s="24">
        <f t="shared" si="40"/>
        <v>129378.79814612193</v>
      </c>
      <c r="N119" s="25">
        <f t="shared" si="49"/>
        <v>11820121.510610638</v>
      </c>
      <c r="O119" s="4">
        <v>5.0000000000000001E-3</v>
      </c>
      <c r="P119" s="15">
        <f t="shared" si="50"/>
        <v>5089.2189837351361</v>
      </c>
      <c r="Q119" s="29">
        <f t="shared" si="45"/>
        <v>190367.34228271138</v>
      </c>
      <c r="R119" s="24">
        <f t="shared" si="41"/>
        <v>195456.56126644652</v>
      </c>
      <c r="S119" s="25">
        <f t="shared" si="51"/>
        <v>1840167.6439633474</v>
      </c>
      <c r="T119" s="4">
        <v>5.0000000000000001E-3</v>
      </c>
      <c r="U119" s="15">
        <f t="shared" si="34"/>
        <v>781.44105428580497</v>
      </c>
      <c r="V119" s="25">
        <f t="shared" si="52"/>
        <v>29679.217106720247</v>
      </c>
      <c r="W119" s="24">
        <f t="shared" si="42"/>
        <v>30460.658161006053</v>
      </c>
      <c r="X119" s="33">
        <f t="shared" si="29"/>
        <v>17303.495863413882</v>
      </c>
      <c r="Y119" s="33">
        <f t="shared" si="29"/>
        <v>647870.25806731731</v>
      </c>
      <c r="Z119" s="34">
        <f t="shared" si="30"/>
        <v>665173.75393073121</v>
      </c>
      <c r="AA119" s="18"/>
      <c r="AC119" s="40">
        <f t="shared" si="46"/>
        <v>40213972.361938231</v>
      </c>
    </row>
    <row r="120" spans="1:29" x14ac:dyDescent="0.25">
      <c r="A120" s="6"/>
      <c r="B120" s="2">
        <v>45565</v>
      </c>
      <c r="C120" s="3">
        <v>30</v>
      </c>
      <c r="D120" s="4">
        <v>5.0000000000000001E-3</v>
      </c>
      <c r="E120" s="15">
        <f t="shared" si="47"/>
        <v>18437838.850195847</v>
      </c>
      <c r="F120" s="15">
        <f t="shared" si="22"/>
        <v>7682.432854248269</v>
      </c>
      <c r="G120" s="15">
        <f t="shared" si="43"/>
        <v>302195.30350290844</v>
      </c>
      <c r="H120" s="16">
        <f t="shared" si="39"/>
        <v>309877.73635715671</v>
      </c>
      <c r="I120" s="25">
        <f t="shared" si="48"/>
        <v>7688020.6584905181</v>
      </c>
      <c r="J120" s="4">
        <v>5.0000000000000001E-3</v>
      </c>
      <c r="K120" s="15">
        <f t="shared" si="28"/>
        <v>3203.341941037716</v>
      </c>
      <c r="L120" s="29">
        <f t="shared" si="44"/>
        <v>126175.45620508422</v>
      </c>
      <c r="M120" s="24">
        <f t="shared" si="40"/>
        <v>129378.79814612193</v>
      </c>
      <c r="N120" s="25">
        <f t="shared" si="49"/>
        <v>11629754.168327928</v>
      </c>
      <c r="O120" s="4">
        <v>5.0000000000000001E-3</v>
      </c>
      <c r="P120" s="15">
        <f t="shared" si="50"/>
        <v>4845.7309034699701</v>
      </c>
      <c r="Q120" s="29">
        <f t="shared" si="45"/>
        <v>190610.83036297656</v>
      </c>
      <c r="R120" s="24">
        <f t="shared" si="41"/>
        <v>195456.56126644652</v>
      </c>
      <c r="S120" s="25">
        <f t="shared" si="51"/>
        <v>1810488.4268566272</v>
      </c>
      <c r="T120" s="4">
        <v>5.0000000000000001E-3</v>
      </c>
      <c r="U120" s="15">
        <f t="shared" si="34"/>
        <v>744.03633980409336</v>
      </c>
      <c r="V120" s="25">
        <f t="shared" si="52"/>
        <v>29716.621821201959</v>
      </c>
      <c r="W120" s="24">
        <f t="shared" si="42"/>
        <v>30460.658161006053</v>
      </c>
      <c r="X120" s="33">
        <f t="shared" si="29"/>
        <v>16475.542038560048</v>
      </c>
      <c r="Y120" s="33">
        <f t="shared" si="29"/>
        <v>648698.21189217118</v>
      </c>
      <c r="Z120" s="34">
        <f t="shared" si="30"/>
        <v>665173.75393073121</v>
      </c>
      <c r="AA120" s="18"/>
      <c r="AC120" s="40">
        <f t="shared" si="46"/>
        <v>39566102.103870921</v>
      </c>
    </row>
    <row r="121" spans="1:29" x14ac:dyDescent="0.25">
      <c r="A121" s="6"/>
      <c r="B121" s="2">
        <v>45596</v>
      </c>
      <c r="C121" s="3">
        <v>31</v>
      </c>
      <c r="D121" s="4">
        <v>5.0000000000000001E-3</v>
      </c>
      <c r="E121" s="15">
        <f t="shared" si="47"/>
        <v>18135643.546692938</v>
      </c>
      <c r="F121" s="15">
        <f t="shared" si="22"/>
        <v>7808.4020826039032</v>
      </c>
      <c r="G121" s="15">
        <f t="shared" si="43"/>
        <v>302069.33427455282</v>
      </c>
      <c r="H121" s="16">
        <f t="shared" si="39"/>
        <v>309877.73635715671</v>
      </c>
      <c r="I121" s="25">
        <f t="shared" si="48"/>
        <v>7561845.2022854341</v>
      </c>
      <c r="J121" s="4">
        <v>5.0000000000000001E-3</v>
      </c>
      <c r="K121" s="15">
        <f t="shared" si="28"/>
        <v>3255.7944620951175</v>
      </c>
      <c r="L121" s="29">
        <f t="shared" si="44"/>
        <v>126123.00368402681</v>
      </c>
      <c r="M121" s="24">
        <f t="shared" si="40"/>
        <v>129378.79814612193</v>
      </c>
      <c r="N121" s="25">
        <f t="shared" si="49"/>
        <v>11439143.33796495</v>
      </c>
      <c r="O121" s="4">
        <v>5.0000000000000001E-3</v>
      </c>
      <c r="P121" s="15">
        <f t="shared" si="50"/>
        <v>4925.1867149571317</v>
      </c>
      <c r="Q121" s="29">
        <f t="shared" si="45"/>
        <v>190531.3745514894</v>
      </c>
      <c r="R121" s="24">
        <f t="shared" si="41"/>
        <v>195456.56126644652</v>
      </c>
      <c r="S121" s="25">
        <f t="shared" si="51"/>
        <v>1780771.8050354254</v>
      </c>
      <c r="T121" s="4">
        <v>5.0000000000000001E-3</v>
      </c>
      <c r="U121" s="15">
        <f t="shared" si="34"/>
        <v>756.21816378216693</v>
      </c>
      <c r="V121" s="25">
        <f t="shared" si="52"/>
        <v>29704.439997223886</v>
      </c>
      <c r="W121" s="24">
        <f t="shared" si="42"/>
        <v>30460.658161006053</v>
      </c>
      <c r="X121" s="33">
        <f t="shared" si="29"/>
        <v>16745.601423438322</v>
      </c>
      <c r="Y121" s="33">
        <f t="shared" si="29"/>
        <v>648428.15250729292</v>
      </c>
      <c r="Z121" s="34">
        <f t="shared" si="30"/>
        <v>665173.75393073121</v>
      </c>
      <c r="AA121" s="18"/>
      <c r="AC121" s="40">
        <f t="shared" si="46"/>
        <v>38917403.891978748</v>
      </c>
    </row>
    <row r="122" spans="1:29" x14ac:dyDescent="0.25">
      <c r="A122" s="6"/>
      <c r="B122" s="2">
        <v>45626</v>
      </c>
      <c r="C122" s="3">
        <v>30</v>
      </c>
      <c r="D122" s="4">
        <v>5.0000000000000001E-3</v>
      </c>
      <c r="E122" s="15">
        <f t="shared" si="47"/>
        <v>17833574.212418385</v>
      </c>
      <c r="F122" s="15">
        <f t="shared" si="22"/>
        <v>7430.6559218409939</v>
      </c>
      <c r="G122" s="15">
        <f t="shared" si="43"/>
        <v>302447.08043531573</v>
      </c>
      <c r="H122" s="16">
        <f t="shared" si="39"/>
        <v>309877.73635715671</v>
      </c>
      <c r="I122" s="25">
        <f t="shared" si="48"/>
        <v>7435722.198601407</v>
      </c>
      <c r="J122" s="4">
        <v>5.0000000000000001E-3</v>
      </c>
      <c r="K122" s="15">
        <f t="shared" si="28"/>
        <v>3098.2175827505862</v>
      </c>
      <c r="L122" s="29">
        <f t="shared" si="44"/>
        <v>126280.58056337135</v>
      </c>
      <c r="M122" s="24">
        <f t="shared" si="40"/>
        <v>129378.79814612193</v>
      </c>
      <c r="N122" s="25">
        <f t="shared" si="49"/>
        <v>11248611.96341346</v>
      </c>
      <c r="O122" s="4">
        <v>5.0000000000000001E-3</v>
      </c>
      <c r="P122" s="15">
        <f t="shared" si="50"/>
        <v>4686.9216514222753</v>
      </c>
      <c r="Q122" s="29">
        <f t="shared" si="45"/>
        <v>190769.63961502424</v>
      </c>
      <c r="R122" s="24">
        <f t="shared" si="41"/>
        <v>195456.56126644652</v>
      </c>
      <c r="S122" s="25">
        <f t="shared" si="51"/>
        <v>1751067.3650382014</v>
      </c>
      <c r="T122" s="4">
        <v>5.0000000000000001E-3</v>
      </c>
      <c r="U122" s="15">
        <f t="shared" si="34"/>
        <v>719.6167253581649</v>
      </c>
      <c r="V122" s="25">
        <f t="shared" si="52"/>
        <v>29741.041435647887</v>
      </c>
      <c r="W122" s="24">
        <f t="shared" si="42"/>
        <v>30460.658161006053</v>
      </c>
      <c r="X122" s="33">
        <f t="shared" si="29"/>
        <v>15935.41188137202</v>
      </c>
      <c r="Y122" s="33">
        <f t="shared" si="29"/>
        <v>649238.34204935923</v>
      </c>
      <c r="Z122" s="34">
        <f t="shared" si="30"/>
        <v>665173.75393073121</v>
      </c>
      <c r="AA122" s="18"/>
      <c r="AC122" s="40">
        <f t="shared" si="46"/>
        <v>38268975.73947145</v>
      </c>
    </row>
    <row r="123" spans="1:29" x14ac:dyDescent="0.25">
      <c r="A123" s="6"/>
      <c r="B123" s="2">
        <v>45657</v>
      </c>
      <c r="C123" s="3">
        <v>31</v>
      </c>
      <c r="D123" s="4">
        <v>5.0000000000000001E-3</v>
      </c>
      <c r="E123" s="15">
        <f t="shared" si="47"/>
        <v>17531127.131983068</v>
      </c>
      <c r="F123" s="15">
        <f t="shared" si="22"/>
        <v>7548.1241818260423</v>
      </c>
      <c r="G123" s="15">
        <f t="shared" si="43"/>
        <v>302329.61217533069</v>
      </c>
      <c r="H123" s="16">
        <f t="shared" si="39"/>
        <v>309877.73635715671</v>
      </c>
      <c r="I123" s="25">
        <f t="shared" si="48"/>
        <v>7309441.6180380359</v>
      </c>
      <c r="J123" s="4">
        <v>5.0000000000000001E-3</v>
      </c>
      <c r="K123" s="15">
        <f t="shared" si="28"/>
        <v>3147.1206966552659</v>
      </c>
      <c r="L123" s="29">
        <f t="shared" si="44"/>
        <v>126231.67744946666</v>
      </c>
      <c r="M123" s="24">
        <f t="shared" si="40"/>
        <v>129378.79814612193</v>
      </c>
      <c r="N123" s="25">
        <f t="shared" si="49"/>
        <v>11057842.323798437</v>
      </c>
      <c r="O123" s="4">
        <v>5.0000000000000001E-3</v>
      </c>
      <c r="P123" s="15">
        <f t="shared" si="50"/>
        <v>4761.0154449687716</v>
      </c>
      <c r="Q123" s="29">
        <f t="shared" si="45"/>
        <v>190695.54582147775</v>
      </c>
      <c r="R123" s="24">
        <f t="shared" si="41"/>
        <v>195456.56126644652</v>
      </c>
      <c r="S123" s="25">
        <f t="shared" si="51"/>
        <v>1721326.3236025535</v>
      </c>
      <c r="T123" s="4">
        <v>5.0000000000000001E-3</v>
      </c>
      <c r="U123" s="15">
        <f t="shared" si="34"/>
        <v>730.97419221478287</v>
      </c>
      <c r="V123" s="25">
        <f t="shared" si="52"/>
        <v>29729.683968791269</v>
      </c>
      <c r="W123" s="24">
        <f t="shared" si="42"/>
        <v>30460.658161006053</v>
      </c>
      <c r="X123" s="33">
        <f t="shared" si="29"/>
        <v>16187.234515664861</v>
      </c>
      <c r="Y123" s="33">
        <f t="shared" si="29"/>
        <v>648986.51941506634</v>
      </c>
      <c r="Z123" s="34">
        <f t="shared" si="30"/>
        <v>665173.75393073121</v>
      </c>
      <c r="AA123" s="18"/>
      <c r="AC123" s="40">
        <f t="shared" si="46"/>
        <v>37619737.39742209</v>
      </c>
    </row>
    <row r="124" spans="1:29" x14ac:dyDescent="0.25">
      <c r="A124" s="6"/>
      <c r="B124" s="2">
        <v>45688</v>
      </c>
      <c r="C124" s="3">
        <v>31</v>
      </c>
      <c r="D124" s="4">
        <v>5.0000000000000001E-3</v>
      </c>
      <c r="E124" s="15">
        <f t="shared" si="47"/>
        <v>17228797.519807737</v>
      </c>
      <c r="F124" s="15">
        <f t="shared" si="22"/>
        <v>7417.9544876949976</v>
      </c>
      <c r="G124" s="15">
        <f t="shared" si="43"/>
        <v>302459.7818694617</v>
      </c>
      <c r="H124" s="16">
        <f t="shared" si="39"/>
        <v>309877.73635715671</v>
      </c>
      <c r="I124" s="25">
        <f t="shared" si="48"/>
        <v>7183209.9405885693</v>
      </c>
      <c r="J124" s="4">
        <v>5.0000000000000001E-3</v>
      </c>
      <c r="K124" s="15">
        <f t="shared" si="28"/>
        <v>3092.7709466423007</v>
      </c>
      <c r="L124" s="29">
        <f t="shared" si="44"/>
        <v>126286.02719947963</v>
      </c>
      <c r="M124" s="24">
        <f t="shared" si="40"/>
        <v>129378.79814612193</v>
      </c>
      <c r="N124" s="25">
        <f t="shared" si="49"/>
        <v>10867146.777976958</v>
      </c>
      <c r="O124" s="4">
        <v>5.0000000000000001E-3</v>
      </c>
      <c r="P124" s="15">
        <f t="shared" si="50"/>
        <v>4678.9104182956353</v>
      </c>
      <c r="Q124" s="29">
        <f t="shared" si="45"/>
        <v>190777.65084815089</v>
      </c>
      <c r="R124" s="24">
        <f t="shared" si="41"/>
        <v>195456.56126644652</v>
      </c>
      <c r="S124" s="25">
        <f t="shared" si="51"/>
        <v>1691596.6396337622</v>
      </c>
      <c r="T124" s="4">
        <v>5.0000000000000001E-3</v>
      </c>
      <c r="U124" s="15">
        <f t="shared" si="34"/>
        <v>718.34925792666616</v>
      </c>
      <c r="V124" s="25">
        <f t="shared" si="52"/>
        <v>29742.308903079385</v>
      </c>
      <c r="W124" s="24">
        <f t="shared" si="42"/>
        <v>30460.658161006053</v>
      </c>
      <c r="X124" s="33">
        <f t="shared" si="29"/>
        <v>15907.985110559601</v>
      </c>
      <c r="Y124" s="33">
        <f t="shared" si="29"/>
        <v>649265.76882017159</v>
      </c>
      <c r="Z124" s="34">
        <f t="shared" si="30"/>
        <v>665173.75393073133</v>
      </c>
      <c r="AA124" s="18"/>
      <c r="AC124" s="40">
        <f t="shared" si="46"/>
        <v>36970750.878007025</v>
      </c>
    </row>
    <row r="125" spans="1:29" x14ac:dyDescent="0.25">
      <c r="A125" s="6"/>
      <c r="B125" s="2">
        <v>45716</v>
      </c>
      <c r="C125" s="3">
        <v>28</v>
      </c>
      <c r="D125" s="4">
        <v>5.0000000000000001E-3</v>
      </c>
      <c r="E125" s="15">
        <f t="shared" si="47"/>
        <v>16926337.737938277</v>
      </c>
      <c r="F125" s="15">
        <f t="shared" si="22"/>
        <v>6582.4646758648869</v>
      </c>
      <c r="G125" s="15">
        <f t="shared" si="43"/>
        <v>303295.27168129181</v>
      </c>
      <c r="H125" s="16">
        <f t="shared" si="39"/>
        <v>309877.73635715671</v>
      </c>
      <c r="I125" s="25">
        <f t="shared" si="48"/>
        <v>7056923.9133890895</v>
      </c>
      <c r="J125" s="4">
        <v>5.0000000000000001E-3</v>
      </c>
      <c r="K125" s="15">
        <f t="shared" si="28"/>
        <v>2744.359299651313</v>
      </c>
      <c r="L125" s="29">
        <f t="shared" si="44"/>
        <v>126634.43884647061</v>
      </c>
      <c r="M125" s="24">
        <f t="shared" si="40"/>
        <v>129378.79814612193</v>
      </c>
      <c r="N125" s="25">
        <f t="shared" si="49"/>
        <v>10676369.127128808</v>
      </c>
      <c r="O125" s="4">
        <v>5.0000000000000001E-3</v>
      </c>
      <c r="P125" s="15">
        <f t="shared" si="50"/>
        <v>4151.9213272167581</v>
      </c>
      <c r="Q125" s="29">
        <f t="shared" si="45"/>
        <v>191304.63993922976</v>
      </c>
      <c r="R125" s="24">
        <f t="shared" si="41"/>
        <v>195456.56126644652</v>
      </c>
      <c r="S125" s="25">
        <f t="shared" si="51"/>
        <v>1661854.3307306827</v>
      </c>
      <c r="T125" s="4">
        <v>5.0000000000000001E-3</v>
      </c>
      <c r="U125" s="15">
        <f t="shared" si="34"/>
        <v>637.42357891039887</v>
      </c>
      <c r="V125" s="25">
        <f t="shared" si="52"/>
        <v>29823.234582095654</v>
      </c>
      <c r="W125" s="24">
        <f t="shared" si="42"/>
        <v>30460.658161006053</v>
      </c>
      <c r="X125" s="33">
        <f t="shared" si="29"/>
        <v>14116.168881643356</v>
      </c>
      <c r="Y125" s="33">
        <f t="shared" si="29"/>
        <v>651057.58504908788</v>
      </c>
      <c r="Z125" s="34">
        <f t="shared" si="30"/>
        <v>665173.75393073121</v>
      </c>
      <c r="AA125" s="18"/>
      <c r="AC125" s="40">
        <f t="shared" si="46"/>
        <v>36321485.109186858</v>
      </c>
    </row>
    <row r="126" spans="1:29" x14ac:dyDescent="0.25">
      <c r="A126" s="6"/>
      <c r="B126" s="2">
        <v>45747</v>
      </c>
      <c r="C126" s="3">
        <v>31</v>
      </c>
      <c r="D126" s="4">
        <v>5.0000000000000001E-3</v>
      </c>
      <c r="E126" s="15">
        <f t="shared" si="47"/>
        <v>16623042.466256985</v>
      </c>
      <c r="F126" s="15">
        <f t="shared" si="22"/>
        <v>7157.1432840828693</v>
      </c>
      <c r="G126" s="15">
        <f t="shared" si="43"/>
        <v>302720.59307307383</v>
      </c>
      <c r="H126" s="16">
        <f t="shared" si="39"/>
        <v>309877.73635715671</v>
      </c>
      <c r="I126" s="25">
        <f t="shared" si="48"/>
        <v>6930289.4745426187</v>
      </c>
      <c r="J126" s="4">
        <v>5.0000000000000001E-3</v>
      </c>
      <c r="K126" s="15">
        <f t="shared" si="28"/>
        <v>2983.8746348725167</v>
      </c>
      <c r="L126" s="29">
        <f t="shared" si="44"/>
        <v>126394.92351124942</v>
      </c>
      <c r="M126" s="24">
        <f t="shared" si="40"/>
        <v>129378.79814612193</v>
      </c>
      <c r="N126" s="25">
        <f t="shared" si="49"/>
        <v>10485064.487189578</v>
      </c>
      <c r="O126" s="4">
        <v>5.0000000000000001E-3</v>
      </c>
      <c r="P126" s="15">
        <f t="shared" si="50"/>
        <v>4514.4027653177345</v>
      </c>
      <c r="Q126" s="29">
        <f t="shared" si="45"/>
        <v>190942.15850112878</v>
      </c>
      <c r="R126" s="24">
        <f t="shared" si="41"/>
        <v>195456.56126644652</v>
      </c>
      <c r="S126" s="25">
        <f t="shared" si="51"/>
        <v>1632031.0961485871</v>
      </c>
      <c r="T126" s="4">
        <v>5.0000000000000001E-3</v>
      </c>
      <c r="U126" s="15">
        <f t="shared" si="34"/>
        <v>693.05430110419445</v>
      </c>
      <c r="V126" s="25">
        <f t="shared" si="52"/>
        <v>29767.603859901858</v>
      </c>
      <c r="W126" s="24">
        <f t="shared" si="42"/>
        <v>30460.658161006053</v>
      </c>
      <c r="X126" s="33">
        <f t="shared" si="29"/>
        <v>15348.474985377314</v>
      </c>
      <c r="Y126" s="33">
        <f t="shared" si="29"/>
        <v>649825.27894535393</v>
      </c>
      <c r="Z126" s="34">
        <f t="shared" si="30"/>
        <v>665173.75393073133</v>
      </c>
      <c r="AA126" s="18"/>
      <c r="AC126" s="40">
        <f t="shared" si="46"/>
        <v>35670427.524137773</v>
      </c>
    </row>
    <row r="127" spans="1:29" x14ac:dyDescent="0.25">
      <c r="A127" s="6"/>
      <c r="B127" s="2">
        <v>45777</v>
      </c>
      <c r="C127" s="3">
        <v>30</v>
      </c>
      <c r="D127" s="4">
        <v>5.0000000000000001E-3</v>
      </c>
      <c r="E127" s="15">
        <f t="shared" si="47"/>
        <v>16320321.873183912</v>
      </c>
      <c r="F127" s="15">
        <f t="shared" si="22"/>
        <v>6800.1341138266298</v>
      </c>
      <c r="G127" s="15">
        <f t="shared" si="43"/>
        <v>303077.6022433301</v>
      </c>
      <c r="H127" s="16">
        <f t="shared" si="39"/>
        <v>309877.73635715671</v>
      </c>
      <c r="I127" s="25">
        <f t="shared" si="48"/>
        <v>6803894.5510313697</v>
      </c>
      <c r="J127" s="4">
        <v>5.0000000000000001E-3</v>
      </c>
      <c r="K127" s="15">
        <f t="shared" si="28"/>
        <v>2834.9560629297375</v>
      </c>
      <c r="L127" s="29">
        <f t="shared" si="44"/>
        <v>126543.8420831922</v>
      </c>
      <c r="M127" s="24">
        <f t="shared" si="40"/>
        <v>129378.79814612193</v>
      </c>
      <c r="N127" s="25">
        <f t="shared" si="49"/>
        <v>10294122.328688448</v>
      </c>
      <c r="O127" s="4">
        <v>5.0000000000000001E-3</v>
      </c>
      <c r="P127" s="15">
        <f t="shared" si="50"/>
        <v>4289.2176369535209</v>
      </c>
      <c r="Q127" s="29">
        <f t="shared" si="45"/>
        <v>191167.343629493</v>
      </c>
      <c r="R127" s="24">
        <f t="shared" si="41"/>
        <v>195456.56126644652</v>
      </c>
      <c r="S127" s="25">
        <f t="shared" si="51"/>
        <v>1602263.4922886852</v>
      </c>
      <c r="T127" s="4">
        <v>5.0000000000000001E-3</v>
      </c>
      <c r="U127" s="15">
        <f t="shared" si="34"/>
        <v>658.46444888576104</v>
      </c>
      <c r="V127" s="25">
        <f t="shared" si="52"/>
        <v>29802.193712120294</v>
      </c>
      <c r="W127" s="24">
        <f t="shared" si="42"/>
        <v>30460.658161006053</v>
      </c>
      <c r="X127" s="33">
        <f t="shared" si="29"/>
        <v>14582.772262595648</v>
      </c>
      <c r="Y127" s="33">
        <f t="shared" si="29"/>
        <v>650590.98166813562</v>
      </c>
      <c r="Z127" s="34">
        <f t="shared" si="30"/>
        <v>665173.75393073121</v>
      </c>
      <c r="AA127" s="18"/>
      <c r="AC127" s="40">
        <f t="shared" si="46"/>
        <v>35020602.245192416</v>
      </c>
    </row>
    <row r="128" spans="1:29" x14ac:dyDescent="0.25">
      <c r="A128" s="6"/>
      <c r="B128" s="2">
        <v>45808</v>
      </c>
      <c r="C128" s="3">
        <v>31</v>
      </c>
      <c r="D128" s="4">
        <v>5.0000000000000001E-3</v>
      </c>
      <c r="E128" s="15">
        <f t="shared" si="47"/>
        <v>16017244.270940581</v>
      </c>
      <c r="F128" s="15">
        <f t="shared" si="22"/>
        <v>6896.3135055438615</v>
      </c>
      <c r="G128" s="15">
        <f t="shared" si="43"/>
        <v>302981.42285161285</v>
      </c>
      <c r="H128" s="16">
        <f t="shared" si="39"/>
        <v>309877.73635715671</v>
      </c>
      <c r="I128" s="25">
        <f t="shared" si="48"/>
        <v>6677350.7089481773</v>
      </c>
      <c r="J128" s="4">
        <v>5.0000000000000001E-3</v>
      </c>
      <c r="K128" s="15">
        <f t="shared" si="28"/>
        <v>2874.9704441304657</v>
      </c>
      <c r="L128" s="29">
        <f t="shared" si="44"/>
        <v>126503.82770199147</v>
      </c>
      <c r="M128" s="24">
        <f t="shared" si="40"/>
        <v>129378.79814612193</v>
      </c>
      <c r="N128" s="25">
        <f t="shared" si="49"/>
        <v>10102954.985058956</v>
      </c>
      <c r="O128" s="4">
        <v>5.0000000000000001E-3</v>
      </c>
      <c r="P128" s="15">
        <f t="shared" si="50"/>
        <v>4349.8833963448287</v>
      </c>
      <c r="Q128" s="29">
        <f t="shared" si="45"/>
        <v>191106.67787010167</v>
      </c>
      <c r="R128" s="24">
        <f t="shared" si="41"/>
        <v>195456.56126644652</v>
      </c>
      <c r="S128" s="25">
        <f t="shared" si="51"/>
        <v>1572461.298576565</v>
      </c>
      <c r="T128" s="4">
        <v>5.0000000000000001E-3</v>
      </c>
      <c r="U128" s="15">
        <f t="shared" si="34"/>
        <v>667.75753775169198</v>
      </c>
      <c r="V128" s="25">
        <f t="shared" si="52"/>
        <v>29792.900623254362</v>
      </c>
      <c r="W128" s="24">
        <f t="shared" si="42"/>
        <v>30460.658161006053</v>
      </c>
      <c r="X128" s="33">
        <f t="shared" si="29"/>
        <v>14788.924883770847</v>
      </c>
      <c r="Y128" s="33">
        <f t="shared" si="29"/>
        <v>650384.82904696034</v>
      </c>
      <c r="Z128" s="34">
        <f t="shared" si="30"/>
        <v>665173.75393073121</v>
      </c>
      <c r="AA128" s="18"/>
      <c r="AC128" s="40">
        <f t="shared" si="46"/>
        <v>34370011.263524279</v>
      </c>
    </row>
    <row r="129" spans="1:29" x14ac:dyDescent="0.25">
      <c r="A129" s="6"/>
      <c r="B129" s="2">
        <v>45838</v>
      </c>
      <c r="C129" s="3">
        <v>30</v>
      </c>
      <c r="D129" s="4">
        <v>5.0000000000000001E-3</v>
      </c>
      <c r="E129" s="15">
        <f t="shared" si="47"/>
        <v>15714262.848088969</v>
      </c>
      <c r="F129" s="15">
        <f t="shared" si="22"/>
        <v>6547.6095200370701</v>
      </c>
      <c r="G129" s="15">
        <f t="shared" si="43"/>
        <v>303330.12683711963</v>
      </c>
      <c r="H129" s="16">
        <f t="shared" si="39"/>
        <v>309877.73635715671</v>
      </c>
      <c r="I129" s="25">
        <f t="shared" si="48"/>
        <v>6550846.8812461859</v>
      </c>
      <c r="J129" s="4">
        <v>5.0000000000000001E-3</v>
      </c>
      <c r="K129" s="15">
        <f t="shared" si="28"/>
        <v>2729.5195338525778</v>
      </c>
      <c r="L129" s="29">
        <f t="shared" si="44"/>
        <v>126649.27861226935</v>
      </c>
      <c r="M129" s="24">
        <f t="shared" si="40"/>
        <v>129378.79814612193</v>
      </c>
      <c r="N129" s="25">
        <f t="shared" si="49"/>
        <v>9911848.3071888536</v>
      </c>
      <c r="O129" s="4">
        <v>5.0000000000000001E-3</v>
      </c>
      <c r="P129" s="15">
        <f t="shared" si="50"/>
        <v>4129.9367946620223</v>
      </c>
      <c r="Q129" s="29">
        <f t="shared" si="45"/>
        <v>191326.62447178448</v>
      </c>
      <c r="R129" s="24">
        <f t="shared" si="41"/>
        <v>195456.56126644652</v>
      </c>
      <c r="S129" s="25">
        <f t="shared" si="51"/>
        <v>1542668.3979533105</v>
      </c>
      <c r="T129" s="4">
        <v>5.0000000000000001E-3</v>
      </c>
      <c r="U129" s="15">
        <f t="shared" si="34"/>
        <v>633.97331422738785</v>
      </c>
      <c r="V129" s="25">
        <f t="shared" si="52"/>
        <v>29826.684846778666</v>
      </c>
      <c r="W129" s="24">
        <f t="shared" si="42"/>
        <v>30460.658161006053</v>
      </c>
      <c r="X129" s="33">
        <f t="shared" si="29"/>
        <v>14041.039162779058</v>
      </c>
      <c r="Y129" s="33">
        <f t="shared" si="29"/>
        <v>651132.7147679521</v>
      </c>
      <c r="Z129" s="34">
        <f t="shared" si="30"/>
        <v>665173.75393073121</v>
      </c>
      <c r="AA129" s="18"/>
      <c r="AC129" s="40">
        <f t="shared" si="46"/>
        <v>33719626.434477322</v>
      </c>
    </row>
    <row r="130" spans="1:29" x14ac:dyDescent="0.25">
      <c r="A130" s="6"/>
      <c r="B130" s="2">
        <v>45869</v>
      </c>
      <c r="C130" s="3">
        <v>31</v>
      </c>
      <c r="D130" s="4">
        <v>5.0000000000000001E-3</v>
      </c>
      <c r="E130" s="15">
        <f t="shared" si="47"/>
        <v>15410932.721251849</v>
      </c>
      <c r="F130" s="15">
        <f t="shared" si="22"/>
        <v>6635.2626994278799</v>
      </c>
      <c r="G130" s="15">
        <f t="shared" si="43"/>
        <v>303242.47365772881</v>
      </c>
      <c r="H130" s="16">
        <f t="shared" si="39"/>
        <v>309877.73635715671</v>
      </c>
      <c r="I130" s="25">
        <f t="shared" si="48"/>
        <v>6424197.6026339168</v>
      </c>
      <c r="J130" s="4">
        <v>5.0000000000000001E-3</v>
      </c>
      <c r="K130" s="15">
        <f t="shared" si="28"/>
        <v>2765.973967800714</v>
      </c>
      <c r="L130" s="29">
        <f t="shared" si="44"/>
        <v>126612.82417832121</v>
      </c>
      <c r="M130" s="24">
        <f t="shared" si="40"/>
        <v>129378.79814612193</v>
      </c>
      <c r="N130" s="25">
        <f t="shared" si="49"/>
        <v>9720521.68271707</v>
      </c>
      <c r="O130" s="4">
        <v>5.0000000000000001E-3</v>
      </c>
      <c r="P130" s="15">
        <f t="shared" si="50"/>
        <v>4185.2246133920717</v>
      </c>
      <c r="Q130" s="29">
        <f t="shared" si="45"/>
        <v>191271.33665305443</v>
      </c>
      <c r="R130" s="24">
        <f t="shared" si="41"/>
        <v>195456.56126644652</v>
      </c>
      <c r="S130" s="25">
        <f t="shared" si="51"/>
        <v>1512841.7131065319</v>
      </c>
      <c r="T130" s="4">
        <v>5.0000000000000001E-3</v>
      </c>
      <c r="U130" s="15">
        <f t="shared" si="34"/>
        <v>642.43963159318469</v>
      </c>
      <c r="V130" s="25">
        <f t="shared" si="52"/>
        <v>29818.218529412869</v>
      </c>
      <c r="W130" s="24">
        <f t="shared" si="42"/>
        <v>30460.658161006053</v>
      </c>
      <c r="X130" s="33">
        <f t="shared" si="29"/>
        <v>14228.900912213849</v>
      </c>
      <c r="Y130" s="33">
        <f t="shared" si="29"/>
        <v>650944.85301851737</v>
      </c>
      <c r="Z130" s="34">
        <f t="shared" si="30"/>
        <v>665173.75393073121</v>
      </c>
      <c r="AA130" s="18"/>
      <c r="AC130" s="40">
        <f t="shared" si="46"/>
        <v>33068493.719709367</v>
      </c>
    </row>
    <row r="131" spans="1:29" x14ac:dyDescent="0.25">
      <c r="A131" s="6"/>
      <c r="B131" s="2">
        <v>45900</v>
      </c>
      <c r="C131" s="3">
        <v>31</v>
      </c>
      <c r="D131" s="4">
        <v>5.0000000000000001E-3</v>
      </c>
      <c r="E131" s="15">
        <f t="shared" si="47"/>
        <v>15107690.24759412</v>
      </c>
      <c r="F131" s="15">
        <f t="shared" si="22"/>
        <v>6504.6999677141348</v>
      </c>
      <c r="G131" s="15">
        <f t="shared" si="43"/>
        <v>303373.03638944257</v>
      </c>
      <c r="H131" s="16">
        <f t="shared" si="39"/>
        <v>309877.73635715671</v>
      </c>
      <c r="I131" s="25">
        <f t="shared" si="48"/>
        <v>6297584.7784555955</v>
      </c>
      <c r="J131" s="4">
        <v>5.0000000000000001E-3</v>
      </c>
      <c r="K131" s="15">
        <f t="shared" si="28"/>
        <v>2711.4601129461594</v>
      </c>
      <c r="L131" s="29">
        <f t="shared" si="44"/>
        <v>126667.33803317577</v>
      </c>
      <c r="M131" s="24">
        <f t="shared" si="40"/>
        <v>129378.79814612193</v>
      </c>
      <c r="N131" s="25">
        <f t="shared" si="49"/>
        <v>9529250.3460640162</v>
      </c>
      <c r="O131" s="4">
        <v>5.0000000000000001E-3</v>
      </c>
      <c r="P131" s="15">
        <f t="shared" si="50"/>
        <v>4102.8716767775622</v>
      </c>
      <c r="Q131" s="29">
        <f t="shared" si="45"/>
        <v>191353.68958966894</v>
      </c>
      <c r="R131" s="24">
        <f t="shared" si="41"/>
        <v>195456.56126644652</v>
      </c>
      <c r="S131" s="25">
        <f t="shared" si="51"/>
        <v>1483023.4945771191</v>
      </c>
      <c r="T131" s="4">
        <v>5.0000000000000001E-3</v>
      </c>
      <c r="U131" s="15">
        <f t="shared" si="34"/>
        <v>629.77710043685886</v>
      </c>
      <c r="V131" s="25">
        <f t="shared" si="52"/>
        <v>29830.881060569194</v>
      </c>
      <c r="W131" s="24">
        <f t="shared" si="42"/>
        <v>30460.658161006053</v>
      </c>
      <c r="X131" s="33">
        <f t="shared" si="29"/>
        <v>13948.808857874716</v>
      </c>
      <c r="Y131" s="33">
        <f t="shared" si="29"/>
        <v>651224.94507285638</v>
      </c>
      <c r="Z131" s="34">
        <f t="shared" si="30"/>
        <v>665173.75393073121</v>
      </c>
      <c r="AA131" s="18"/>
      <c r="AC131" s="40">
        <f t="shared" si="46"/>
        <v>32417548.866690852</v>
      </c>
    </row>
    <row r="132" spans="1:29" x14ac:dyDescent="0.25">
      <c r="A132" s="6"/>
      <c r="B132" s="2">
        <v>45930</v>
      </c>
      <c r="C132" s="3">
        <v>30</v>
      </c>
      <c r="D132" s="4">
        <v>5.0000000000000001E-3</v>
      </c>
      <c r="E132" s="15">
        <f t="shared" si="47"/>
        <v>14804317.211204678</v>
      </c>
      <c r="F132" s="15">
        <f t="shared" ref="F132:F178" si="53">C132*D132*E132/360</f>
        <v>6168.4655046686157</v>
      </c>
      <c r="G132" s="15">
        <f t="shared" si="43"/>
        <v>303709.27085248812</v>
      </c>
      <c r="H132" s="16">
        <f t="shared" si="39"/>
        <v>309877.73635715671</v>
      </c>
      <c r="I132" s="25">
        <f t="shared" si="48"/>
        <v>6170917.4404224195</v>
      </c>
      <c r="J132" s="4">
        <v>5.0000000000000001E-3</v>
      </c>
      <c r="K132" s="15">
        <f t="shared" si="28"/>
        <v>2571.2156001760081</v>
      </c>
      <c r="L132" s="29">
        <f t="shared" si="44"/>
        <v>126807.58254594593</v>
      </c>
      <c r="M132" s="24">
        <f t="shared" si="40"/>
        <v>129378.79814612193</v>
      </c>
      <c r="N132" s="25">
        <f t="shared" si="49"/>
        <v>9337896.6564743482</v>
      </c>
      <c r="O132" s="4">
        <v>5.0000000000000001E-3</v>
      </c>
      <c r="P132" s="15">
        <f t="shared" si="50"/>
        <v>3890.7902735309785</v>
      </c>
      <c r="Q132" s="29">
        <f t="shared" si="45"/>
        <v>191565.77099291552</v>
      </c>
      <c r="R132" s="24">
        <f t="shared" si="41"/>
        <v>195456.56126644652</v>
      </c>
      <c r="S132" s="25">
        <f t="shared" si="51"/>
        <v>1453192.61351655</v>
      </c>
      <c r="T132" s="4">
        <v>5.0000000000000001E-3</v>
      </c>
      <c r="U132" s="15">
        <f t="shared" si="34"/>
        <v>597.20244391091103</v>
      </c>
      <c r="V132" s="25">
        <f t="shared" si="52"/>
        <v>29863.455717095141</v>
      </c>
      <c r="W132" s="24">
        <f t="shared" si="42"/>
        <v>30460.658161006053</v>
      </c>
      <c r="X132" s="33">
        <f t="shared" si="29"/>
        <v>13227.673822286513</v>
      </c>
      <c r="Y132" s="33">
        <f t="shared" si="29"/>
        <v>651946.08010844479</v>
      </c>
      <c r="Z132" s="34">
        <f t="shared" si="30"/>
        <v>665173.75393073121</v>
      </c>
      <c r="AA132" s="18"/>
      <c r="AC132" s="40">
        <f t="shared" si="46"/>
        <v>31766323.921617996</v>
      </c>
    </row>
    <row r="133" spans="1:29" x14ac:dyDescent="0.25">
      <c r="A133" s="6"/>
      <c r="B133" s="2">
        <v>45961</v>
      </c>
      <c r="C133" s="3">
        <v>31</v>
      </c>
      <c r="D133" s="4">
        <v>5.0000000000000001E-3</v>
      </c>
      <c r="E133" s="15">
        <f t="shared" si="47"/>
        <v>14500607.94035219</v>
      </c>
      <c r="F133" s="15">
        <f t="shared" si="53"/>
        <v>6243.3173076516377</v>
      </c>
      <c r="G133" s="15">
        <f t="shared" si="43"/>
        <v>303634.41904950509</v>
      </c>
      <c r="H133" s="16">
        <f t="shared" si="39"/>
        <v>309877.73635715671</v>
      </c>
      <c r="I133" s="25">
        <f t="shared" si="48"/>
        <v>6044109.8578764731</v>
      </c>
      <c r="J133" s="4">
        <v>5.0000000000000001E-3</v>
      </c>
      <c r="K133" s="15">
        <f t="shared" si="28"/>
        <v>2602.3250776968148</v>
      </c>
      <c r="L133" s="29">
        <f t="shared" si="44"/>
        <v>126776.47306842511</v>
      </c>
      <c r="M133" s="24">
        <f t="shared" si="40"/>
        <v>129378.79814612193</v>
      </c>
      <c r="N133" s="25">
        <f t="shared" si="49"/>
        <v>9146330.8854814321</v>
      </c>
      <c r="O133" s="4">
        <v>5.0000000000000001E-3</v>
      </c>
      <c r="P133" s="15">
        <f t="shared" si="50"/>
        <v>3938.0035756933949</v>
      </c>
      <c r="Q133" s="29">
        <f t="shared" si="45"/>
        <v>191518.55769075311</v>
      </c>
      <c r="R133" s="24">
        <f t="shared" si="41"/>
        <v>195456.56126644652</v>
      </c>
      <c r="S133" s="25">
        <f t="shared" si="51"/>
        <v>1423329.1577994549</v>
      </c>
      <c r="T133" s="4">
        <v>5.0000000000000001E-3</v>
      </c>
      <c r="U133" s="15">
        <f t="shared" si="34"/>
        <v>604.4274505723713</v>
      </c>
      <c r="V133" s="25">
        <f t="shared" si="52"/>
        <v>29856.230710433683</v>
      </c>
      <c r="W133" s="24">
        <f t="shared" si="42"/>
        <v>30460.658161006053</v>
      </c>
      <c r="X133" s="33">
        <f t="shared" si="29"/>
        <v>13388.073411614218</v>
      </c>
      <c r="Y133" s="33">
        <f t="shared" si="29"/>
        <v>651785.68051911704</v>
      </c>
      <c r="Z133" s="34">
        <f t="shared" si="30"/>
        <v>665173.75393073121</v>
      </c>
      <c r="AA133" s="18"/>
      <c r="AC133" s="40">
        <f t="shared" si="46"/>
        <v>31114377.841509551</v>
      </c>
    </row>
    <row r="134" spans="1:29" x14ac:dyDescent="0.25">
      <c r="A134" s="6"/>
      <c r="B134" s="2">
        <v>45991</v>
      </c>
      <c r="C134" s="3">
        <v>30</v>
      </c>
      <c r="D134" s="4">
        <v>5.0000000000000001E-3</v>
      </c>
      <c r="E134" s="15">
        <f t="shared" si="47"/>
        <v>14196973.521302685</v>
      </c>
      <c r="F134" s="15">
        <f t="shared" si="53"/>
        <v>5915.4056338761184</v>
      </c>
      <c r="G134" s="15">
        <f t="shared" si="43"/>
        <v>303962.33072328061</v>
      </c>
      <c r="H134" s="16">
        <f t="shared" si="39"/>
        <v>309877.73635715671</v>
      </c>
      <c r="I134" s="25">
        <f t="shared" si="48"/>
        <v>5917333.3848080477</v>
      </c>
      <c r="J134" s="4">
        <v>5.0000000000000001E-3</v>
      </c>
      <c r="K134" s="15">
        <f t="shared" si="28"/>
        <v>2465.5555770033529</v>
      </c>
      <c r="L134" s="29">
        <f t="shared" si="44"/>
        <v>126913.24256911858</v>
      </c>
      <c r="M134" s="24">
        <f t="shared" si="40"/>
        <v>129378.79814612193</v>
      </c>
      <c r="N134" s="25">
        <f t="shared" si="49"/>
        <v>8954812.3277906794</v>
      </c>
      <c r="O134" s="4">
        <v>5.0000000000000001E-3</v>
      </c>
      <c r="P134" s="15">
        <f t="shared" si="50"/>
        <v>3731.1718032461163</v>
      </c>
      <c r="Q134" s="29">
        <f t="shared" si="45"/>
        <v>191725.38946320041</v>
      </c>
      <c r="R134" s="24">
        <f t="shared" si="41"/>
        <v>195456.56126644652</v>
      </c>
      <c r="S134" s="25">
        <f t="shared" si="51"/>
        <v>1393472.9270890211</v>
      </c>
      <c r="T134" s="4">
        <v>5.0000000000000001E-3</v>
      </c>
      <c r="U134" s="15">
        <f t="shared" si="34"/>
        <v>572.66010702288543</v>
      </c>
      <c r="V134" s="25">
        <f t="shared" si="52"/>
        <v>29887.998053983167</v>
      </c>
      <c r="W134" s="24">
        <f t="shared" si="42"/>
        <v>30460.658161006053</v>
      </c>
      <c r="X134" s="33">
        <f t="shared" si="29"/>
        <v>12684.793121148474</v>
      </c>
      <c r="Y134" s="33">
        <f t="shared" si="29"/>
        <v>652488.96080958273</v>
      </c>
      <c r="Z134" s="34">
        <f t="shared" si="30"/>
        <v>665173.75393073121</v>
      </c>
      <c r="AA134" s="18"/>
      <c r="AC134" s="40">
        <f t="shared" si="46"/>
        <v>30462592.160990432</v>
      </c>
    </row>
    <row r="135" spans="1:29" x14ac:dyDescent="0.25">
      <c r="A135" s="6"/>
      <c r="B135" s="2">
        <v>46022</v>
      </c>
      <c r="C135" s="3">
        <v>31</v>
      </c>
      <c r="D135" s="4">
        <v>5.0000000000000001E-3</v>
      </c>
      <c r="E135" s="15">
        <f t="shared" si="47"/>
        <v>13893011.190579405</v>
      </c>
      <c r="F135" s="15">
        <f t="shared" si="53"/>
        <v>5981.7131514994662</v>
      </c>
      <c r="G135" s="15">
        <f t="shared" si="43"/>
        <v>303896.02320565726</v>
      </c>
      <c r="H135" s="16">
        <f t="shared" si="39"/>
        <v>309877.73635715671</v>
      </c>
      <c r="I135" s="25">
        <f t="shared" si="48"/>
        <v>5790420.1422389289</v>
      </c>
      <c r="J135" s="4">
        <v>5.0000000000000001E-3</v>
      </c>
      <c r="K135" s="15">
        <f t="shared" si="28"/>
        <v>2493.0975612417615</v>
      </c>
      <c r="L135" s="29">
        <f t="shared" si="44"/>
        <v>126885.70058488016</v>
      </c>
      <c r="M135" s="24">
        <f t="shared" si="40"/>
        <v>129378.79814612193</v>
      </c>
      <c r="N135" s="25">
        <f t="shared" si="49"/>
        <v>8763086.9383274782</v>
      </c>
      <c r="O135" s="4">
        <v>5.0000000000000001E-3</v>
      </c>
      <c r="P135" s="15">
        <f t="shared" si="50"/>
        <v>3772.9957651132195</v>
      </c>
      <c r="Q135" s="29">
        <f t="shared" si="45"/>
        <v>191683.5655013333</v>
      </c>
      <c r="R135" s="24">
        <f t="shared" si="41"/>
        <v>195456.56126644652</v>
      </c>
      <c r="S135" s="25">
        <f t="shared" si="51"/>
        <v>1363584.929035038</v>
      </c>
      <c r="T135" s="4">
        <v>5.0000000000000001E-3</v>
      </c>
      <c r="U135" s="15">
        <f t="shared" si="34"/>
        <v>579.05661369981055</v>
      </c>
      <c r="V135" s="25">
        <f t="shared" si="52"/>
        <v>29881.601547306243</v>
      </c>
      <c r="W135" s="24">
        <f t="shared" si="42"/>
        <v>30460.658161006053</v>
      </c>
      <c r="X135" s="33">
        <f t="shared" si="29"/>
        <v>12826.863091554258</v>
      </c>
      <c r="Y135" s="33">
        <f t="shared" si="29"/>
        <v>652346.89083917707</v>
      </c>
      <c r="Z135" s="34">
        <f t="shared" si="30"/>
        <v>665173.75393073121</v>
      </c>
      <c r="AA135" s="18"/>
      <c r="AC135" s="40">
        <f t="shared" si="46"/>
        <v>29810103.200180851</v>
      </c>
    </row>
    <row r="136" spans="1:29" x14ac:dyDescent="0.25">
      <c r="A136" s="6"/>
      <c r="B136" s="2">
        <v>46053</v>
      </c>
      <c r="C136" s="3">
        <v>31</v>
      </c>
      <c r="D136" s="4">
        <v>5.0000000000000001E-3</v>
      </c>
      <c r="E136" s="15">
        <f t="shared" si="47"/>
        <v>13589115.167373748</v>
      </c>
      <c r="F136" s="15">
        <f t="shared" si="53"/>
        <v>5850.8690303970307</v>
      </c>
      <c r="G136" s="15">
        <f t="shared" si="43"/>
        <v>304026.86732675968</v>
      </c>
      <c r="H136" s="16">
        <f t="shared" si="39"/>
        <v>309877.73635715671</v>
      </c>
      <c r="I136" s="25">
        <f t="shared" si="48"/>
        <v>5663534.4416540489</v>
      </c>
      <c r="J136" s="4">
        <v>5.0000000000000001E-3</v>
      </c>
      <c r="K136" s="15">
        <f t="shared" si="28"/>
        <v>2438.4662179343818</v>
      </c>
      <c r="L136" s="29">
        <f t="shared" si="44"/>
        <v>126940.33192818754</v>
      </c>
      <c r="M136" s="24">
        <f t="shared" si="40"/>
        <v>129378.79814612193</v>
      </c>
      <c r="N136" s="25">
        <f t="shared" si="49"/>
        <v>8571403.3728261441</v>
      </c>
      <c r="O136" s="4">
        <v>5.0000000000000001E-3</v>
      </c>
      <c r="P136" s="15">
        <f t="shared" si="50"/>
        <v>3690.4653410779229</v>
      </c>
      <c r="Q136" s="29">
        <f t="shared" si="45"/>
        <v>191766.0959253686</v>
      </c>
      <c r="R136" s="24">
        <f t="shared" si="41"/>
        <v>195456.56126644652</v>
      </c>
      <c r="S136" s="25">
        <f t="shared" si="51"/>
        <v>1333703.3274877318</v>
      </c>
      <c r="T136" s="4">
        <v>5.0000000000000001E-3</v>
      </c>
      <c r="U136" s="15">
        <f t="shared" si="34"/>
        <v>566.36716646739296</v>
      </c>
      <c r="V136" s="25">
        <f t="shared" si="52"/>
        <v>29894.29099453866</v>
      </c>
      <c r="W136" s="24">
        <f t="shared" si="42"/>
        <v>30460.658161006053</v>
      </c>
      <c r="X136" s="33">
        <f t="shared" si="29"/>
        <v>12546.167755876728</v>
      </c>
      <c r="Y136" s="33">
        <f t="shared" si="29"/>
        <v>652627.58617485454</v>
      </c>
      <c r="Z136" s="34">
        <f t="shared" si="30"/>
        <v>665173.75393073133</v>
      </c>
      <c r="AA136" s="18"/>
      <c r="AC136" s="40">
        <f t="shared" si="46"/>
        <v>29157756.309341673</v>
      </c>
    </row>
    <row r="137" spans="1:29" x14ac:dyDescent="0.25">
      <c r="A137" s="6"/>
      <c r="B137" s="2">
        <v>46081</v>
      </c>
      <c r="C137" s="3">
        <v>28</v>
      </c>
      <c r="D137" s="4">
        <v>5.0000000000000001E-3</v>
      </c>
      <c r="E137" s="15">
        <f t="shared" si="47"/>
        <v>13285088.30004699</v>
      </c>
      <c r="F137" s="15">
        <f t="shared" si="53"/>
        <v>5166.4232277960527</v>
      </c>
      <c r="G137" s="15">
        <f t="shared" si="43"/>
        <v>304711.31312936067</v>
      </c>
      <c r="H137" s="16">
        <f t="shared" si="39"/>
        <v>309877.73635715671</v>
      </c>
      <c r="I137" s="25">
        <f t="shared" si="48"/>
        <v>5536594.1097258609</v>
      </c>
      <c r="J137" s="4">
        <v>5.0000000000000001E-3</v>
      </c>
      <c r="K137" s="15">
        <f t="shared" ref="K137:K179" si="54">C137*I137*J137/360</f>
        <v>2153.119931560057</v>
      </c>
      <c r="L137" s="29">
        <f t="shared" si="44"/>
        <v>127225.67821456188</v>
      </c>
      <c r="M137" s="24">
        <f t="shared" si="40"/>
        <v>129378.79814612193</v>
      </c>
      <c r="N137" s="25">
        <f t="shared" si="49"/>
        <v>8379637.2769007757</v>
      </c>
      <c r="O137" s="4">
        <v>5.0000000000000001E-3</v>
      </c>
      <c r="P137" s="15">
        <f t="shared" si="50"/>
        <v>3258.7478299058571</v>
      </c>
      <c r="Q137" s="29">
        <f t="shared" si="45"/>
        <v>192197.81343654066</v>
      </c>
      <c r="R137" s="24">
        <f t="shared" si="41"/>
        <v>195456.56126644652</v>
      </c>
      <c r="S137" s="25">
        <f t="shared" si="51"/>
        <v>1303809.0364931931</v>
      </c>
      <c r="T137" s="4">
        <v>5.0000000000000001E-3</v>
      </c>
      <c r="U137" s="15">
        <f t="shared" si="34"/>
        <v>500.09113728506037</v>
      </c>
      <c r="V137" s="25">
        <f t="shared" si="52"/>
        <v>29960.567023720992</v>
      </c>
      <c r="W137" s="24">
        <f t="shared" si="42"/>
        <v>30460.658161006053</v>
      </c>
      <c r="X137" s="33">
        <f t="shared" si="29"/>
        <v>11078.382126547027</v>
      </c>
      <c r="Y137" s="33">
        <f t="shared" si="29"/>
        <v>654095.37180418416</v>
      </c>
      <c r="Z137" s="34">
        <f t="shared" si="30"/>
        <v>665173.75393073133</v>
      </c>
      <c r="AA137" s="18"/>
      <c r="AC137" s="40">
        <f t="shared" si="46"/>
        <v>28505128.72316682</v>
      </c>
    </row>
    <row r="138" spans="1:29" x14ac:dyDescent="0.25">
      <c r="A138" s="6"/>
      <c r="B138" s="2">
        <v>46112</v>
      </c>
      <c r="C138" s="3">
        <v>31</v>
      </c>
      <c r="D138" s="4">
        <v>5.0000000000000001E-3</v>
      </c>
      <c r="E138" s="15">
        <f t="shared" si="47"/>
        <v>12980376.98691763</v>
      </c>
      <c r="F138" s="15">
        <f t="shared" si="53"/>
        <v>5588.7734249228679</v>
      </c>
      <c r="G138" s="15">
        <f t="shared" si="43"/>
        <v>304288.96293223382</v>
      </c>
      <c r="H138" s="16">
        <f t="shared" si="39"/>
        <v>309877.73635715671</v>
      </c>
      <c r="I138" s="25">
        <f t="shared" si="48"/>
        <v>5409368.4315112988</v>
      </c>
      <c r="J138" s="4">
        <v>5.0000000000000001E-3</v>
      </c>
      <c r="K138" s="15">
        <f t="shared" si="54"/>
        <v>2329.0336302340311</v>
      </c>
      <c r="L138" s="29">
        <f t="shared" si="44"/>
        <v>127049.7645158879</v>
      </c>
      <c r="M138" s="24">
        <f t="shared" si="40"/>
        <v>129378.79814612193</v>
      </c>
      <c r="N138" s="25">
        <f t="shared" si="49"/>
        <v>8187439.463464235</v>
      </c>
      <c r="O138" s="4">
        <v>5.0000000000000001E-3</v>
      </c>
      <c r="P138" s="15">
        <f t="shared" si="50"/>
        <v>3525.1475467693235</v>
      </c>
      <c r="Q138" s="29">
        <f t="shared" si="45"/>
        <v>191931.41371967719</v>
      </c>
      <c r="R138" s="24">
        <f t="shared" si="41"/>
        <v>195456.56126644652</v>
      </c>
      <c r="S138" s="25">
        <f t="shared" si="51"/>
        <v>1273848.4694694721</v>
      </c>
      <c r="T138" s="4">
        <v>5.0000000000000001E-3</v>
      </c>
      <c r="U138" s="15">
        <f t="shared" si="34"/>
        <v>540.94935004867989</v>
      </c>
      <c r="V138" s="25">
        <f t="shared" si="52"/>
        <v>29919.708810957374</v>
      </c>
      <c r="W138" s="24">
        <f t="shared" si="42"/>
        <v>30460.658161006053</v>
      </c>
      <c r="X138" s="33">
        <f t="shared" si="29"/>
        <v>11983.903951974904</v>
      </c>
      <c r="Y138" s="33">
        <f t="shared" si="29"/>
        <v>653189.84997875628</v>
      </c>
      <c r="Z138" s="34">
        <f t="shared" si="30"/>
        <v>665173.75393073109</v>
      </c>
      <c r="AA138" s="18"/>
      <c r="AC138" s="40">
        <f t="shared" si="46"/>
        <v>27851033.351362634</v>
      </c>
    </row>
    <row r="139" spans="1:29" x14ac:dyDescent="0.25">
      <c r="A139" s="6"/>
      <c r="B139" s="2">
        <v>46142</v>
      </c>
      <c r="C139" s="3">
        <v>30</v>
      </c>
      <c r="D139" s="4">
        <v>5.0000000000000001E-3</v>
      </c>
      <c r="E139" s="15">
        <f t="shared" si="47"/>
        <v>12676088.023985395</v>
      </c>
      <c r="F139" s="15">
        <f t="shared" si="53"/>
        <v>5281.7033433272481</v>
      </c>
      <c r="G139" s="15">
        <f t="shared" si="43"/>
        <v>304596.03301382944</v>
      </c>
      <c r="H139" s="16">
        <f t="shared" si="39"/>
        <v>309877.73635715671</v>
      </c>
      <c r="I139" s="25">
        <f t="shared" si="48"/>
        <v>5282318.6669954108</v>
      </c>
      <c r="J139" s="4">
        <v>5.0000000000000001E-3</v>
      </c>
      <c r="K139" s="15">
        <f t="shared" si="54"/>
        <v>2200.9661112480881</v>
      </c>
      <c r="L139" s="29">
        <f t="shared" si="44"/>
        <v>127177.83203487385</v>
      </c>
      <c r="M139" s="24">
        <f t="shared" si="40"/>
        <v>129378.79814612193</v>
      </c>
      <c r="N139" s="25">
        <f t="shared" si="49"/>
        <v>7995508.0497445576</v>
      </c>
      <c r="O139" s="4">
        <v>5.0000000000000001E-3</v>
      </c>
      <c r="P139" s="15">
        <f t="shared" si="50"/>
        <v>3331.4616873935656</v>
      </c>
      <c r="Q139" s="29">
        <f t="shared" si="45"/>
        <v>192125.09957905294</v>
      </c>
      <c r="R139" s="24">
        <f t="shared" si="41"/>
        <v>195456.56126644652</v>
      </c>
      <c r="S139" s="25">
        <f t="shared" si="51"/>
        <v>1243928.7606585147</v>
      </c>
      <c r="T139" s="4">
        <v>5.0000000000000001E-3</v>
      </c>
      <c r="U139" s="15">
        <f t="shared" si="34"/>
        <v>511.20360027062242</v>
      </c>
      <c r="V139" s="25">
        <f t="shared" si="52"/>
        <v>29949.45456073543</v>
      </c>
      <c r="W139" s="24">
        <f t="shared" si="42"/>
        <v>30460.658161006053</v>
      </c>
      <c r="X139" s="33">
        <f t="shared" ref="X139:Y180" si="55">F139+K139+P139+U139</f>
        <v>11325.334742239524</v>
      </c>
      <c r="Y139" s="33">
        <f t="shared" si="55"/>
        <v>653848.41918849165</v>
      </c>
      <c r="Z139" s="34">
        <f t="shared" ref="Z139:Z178" si="56">F139+G139+K139+L139+P139+Q139+U139+V139</f>
        <v>665173.75393073109</v>
      </c>
      <c r="AA139" s="18"/>
      <c r="AC139" s="40">
        <f t="shared" si="46"/>
        <v>27197843.501383878</v>
      </c>
    </row>
    <row r="140" spans="1:29" x14ac:dyDescent="0.25">
      <c r="A140" s="6"/>
      <c r="B140" s="2">
        <v>46173</v>
      </c>
      <c r="C140" s="3">
        <v>31</v>
      </c>
      <c r="D140" s="4">
        <v>5.0000000000000001E-3</v>
      </c>
      <c r="E140" s="15">
        <f t="shared" si="47"/>
        <v>12371491.990971565</v>
      </c>
      <c r="F140" s="15">
        <f t="shared" si="53"/>
        <v>5326.614607223868</v>
      </c>
      <c r="G140" s="15">
        <f t="shared" si="43"/>
        <v>304551.12174993282</v>
      </c>
      <c r="H140" s="16">
        <f t="shared" si="39"/>
        <v>309877.73635715671</v>
      </c>
      <c r="I140" s="25">
        <f t="shared" si="48"/>
        <v>5155140.834960537</v>
      </c>
      <c r="J140" s="4">
        <v>5.0000000000000001E-3</v>
      </c>
      <c r="K140" s="15">
        <f t="shared" si="54"/>
        <v>2219.5745261635643</v>
      </c>
      <c r="L140" s="29">
        <f t="shared" si="44"/>
        <v>127159.22361995837</v>
      </c>
      <c r="M140" s="24">
        <f t="shared" si="40"/>
        <v>129378.79814612193</v>
      </c>
      <c r="N140" s="25">
        <f t="shared" si="49"/>
        <v>7803382.9501655046</v>
      </c>
      <c r="O140" s="4">
        <v>5.0000000000000001E-3</v>
      </c>
      <c r="P140" s="15">
        <f t="shared" si="50"/>
        <v>3359.7898813212587</v>
      </c>
      <c r="Q140" s="29">
        <f t="shared" si="45"/>
        <v>192096.77138512526</v>
      </c>
      <c r="R140" s="24">
        <f t="shared" si="41"/>
        <v>195456.56126644652</v>
      </c>
      <c r="S140" s="25">
        <f t="shared" si="51"/>
        <v>1213979.3060977792</v>
      </c>
      <c r="T140" s="4">
        <v>5.0000000000000001E-3</v>
      </c>
      <c r="U140" s="15">
        <f t="shared" ref="U140:U179" si="57">S140*T140*C140/365</f>
        <v>515.52545875385147</v>
      </c>
      <c r="V140" s="25">
        <f t="shared" si="52"/>
        <v>29945.132702252202</v>
      </c>
      <c r="W140" s="24">
        <f t="shared" si="42"/>
        <v>30460.658161006053</v>
      </c>
      <c r="X140" s="33">
        <f t="shared" si="55"/>
        <v>11421.504473462541</v>
      </c>
      <c r="Y140" s="33">
        <f t="shared" si="55"/>
        <v>653752.24945726874</v>
      </c>
      <c r="Z140" s="34">
        <f t="shared" si="56"/>
        <v>665173.75393073121</v>
      </c>
      <c r="AA140" s="18"/>
      <c r="AC140" s="40">
        <f t="shared" si="46"/>
        <v>26543995.082195383</v>
      </c>
    </row>
    <row r="141" spans="1:29" x14ac:dyDescent="0.25">
      <c r="A141" s="6"/>
      <c r="B141" s="2">
        <v>46203</v>
      </c>
      <c r="C141" s="3">
        <v>30</v>
      </c>
      <c r="D141" s="4">
        <v>5.0000000000000001E-3</v>
      </c>
      <c r="E141" s="15">
        <f t="shared" si="47"/>
        <v>12066940.869221633</v>
      </c>
      <c r="F141" s="15">
        <f t="shared" si="53"/>
        <v>5027.8920288423469</v>
      </c>
      <c r="G141" s="15">
        <f t="shared" si="43"/>
        <v>304849.84432831436</v>
      </c>
      <c r="H141" s="16">
        <f t="shared" ref="H141:H178" si="58">283083+$G$185</f>
        <v>309877.73635715671</v>
      </c>
      <c r="I141" s="25">
        <f t="shared" si="48"/>
        <v>5027981.6113405786</v>
      </c>
      <c r="J141" s="4">
        <v>5.0000000000000001E-3</v>
      </c>
      <c r="K141" s="15">
        <f t="shared" si="54"/>
        <v>2094.9923380585742</v>
      </c>
      <c r="L141" s="29">
        <f t="shared" si="44"/>
        <v>127283.80580806336</v>
      </c>
      <c r="M141" s="24">
        <f t="shared" ref="M141:M178" si="59">118191.2+$L$185</f>
        <v>129378.79814612193</v>
      </c>
      <c r="N141" s="25">
        <f t="shared" si="49"/>
        <v>7611286.1787803797</v>
      </c>
      <c r="O141" s="4">
        <v>5.0000000000000001E-3</v>
      </c>
      <c r="P141" s="15">
        <f t="shared" si="50"/>
        <v>3171.3692411584916</v>
      </c>
      <c r="Q141" s="29">
        <f t="shared" si="45"/>
        <v>192285.19202528804</v>
      </c>
      <c r="R141" s="24">
        <f t="shared" ref="R141:R178" si="60">178555.68+$Q$185</f>
        <v>195456.56126644652</v>
      </c>
      <c r="S141" s="25">
        <f t="shared" si="51"/>
        <v>1184034.1733955271</v>
      </c>
      <c r="T141" s="4">
        <v>5.0000000000000001E-3</v>
      </c>
      <c r="U141" s="15">
        <f t="shared" si="57"/>
        <v>486.58938632692889</v>
      </c>
      <c r="V141" s="25">
        <f t="shared" si="52"/>
        <v>29974.068774679123</v>
      </c>
      <c r="W141" s="24">
        <f t="shared" ref="W141:W178" si="61">27825.2+$V$185</f>
        <v>30460.658161006053</v>
      </c>
      <c r="X141" s="33">
        <f t="shared" si="55"/>
        <v>10780.842994386341</v>
      </c>
      <c r="Y141" s="33">
        <f t="shared" si="55"/>
        <v>654392.91093634488</v>
      </c>
      <c r="Z141" s="34">
        <f t="shared" si="56"/>
        <v>665173.75393073121</v>
      </c>
      <c r="AA141" s="18"/>
      <c r="AC141" s="40">
        <f t="shared" si="46"/>
        <v>25890242.832738116</v>
      </c>
    </row>
    <row r="142" spans="1:29" x14ac:dyDescent="0.25">
      <c r="A142" s="6"/>
      <c r="B142" s="2">
        <v>46234</v>
      </c>
      <c r="C142" s="3">
        <v>31</v>
      </c>
      <c r="D142" s="4">
        <v>5.0000000000000001E-3</v>
      </c>
      <c r="E142" s="15">
        <f t="shared" si="47"/>
        <v>11762091.024893319</v>
      </c>
      <c r="F142" s="15">
        <f t="shared" si="53"/>
        <v>5064.2336357179574</v>
      </c>
      <c r="G142" s="15">
        <f t="shared" si="43"/>
        <v>304813.50272143877</v>
      </c>
      <c r="H142" s="16">
        <f t="shared" si="58"/>
        <v>309877.73635715671</v>
      </c>
      <c r="I142" s="25">
        <f t="shared" si="48"/>
        <v>4900697.805532515</v>
      </c>
      <c r="J142" s="4">
        <v>5.0000000000000001E-3</v>
      </c>
      <c r="K142" s="15">
        <f t="shared" si="54"/>
        <v>2110.0226662709438</v>
      </c>
      <c r="L142" s="29">
        <f t="shared" si="44"/>
        <v>127268.77547985098</v>
      </c>
      <c r="M142" s="24">
        <f t="shared" si="59"/>
        <v>129378.79814612193</v>
      </c>
      <c r="N142" s="25">
        <f t="shared" si="49"/>
        <v>7419000.9867550917</v>
      </c>
      <c r="O142" s="4">
        <v>5.0000000000000001E-3</v>
      </c>
      <c r="P142" s="15">
        <f t="shared" si="50"/>
        <v>3194.2920915195532</v>
      </c>
      <c r="Q142" s="29">
        <f t="shared" si="45"/>
        <v>192262.26917492697</v>
      </c>
      <c r="R142" s="24">
        <f t="shared" si="60"/>
        <v>195456.56126644652</v>
      </c>
      <c r="S142" s="25">
        <f t="shared" si="51"/>
        <v>1154060.1046208479</v>
      </c>
      <c r="T142" s="4">
        <v>5.0000000000000001E-3</v>
      </c>
      <c r="U142" s="15">
        <f t="shared" si="57"/>
        <v>490.0803184006341</v>
      </c>
      <c r="V142" s="25">
        <f t="shared" si="52"/>
        <v>29970.57784260542</v>
      </c>
      <c r="W142" s="24">
        <f t="shared" si="61"/>
        <v>30460.658161006053</v>
      </c>
      <c r="X142" s="33">
        <f t="shared" si="55"/>
        <v>10858.628711909088</v>
      </c>
      <c r="Y142" s="33">
        <f t="shared" si="55"/>
        <v>654315.12521882216</v>
      </c>
      <c r="Z142" s="34">
        <f t="shared" si="56"/>
        <v>665173.75393073133</v>
      </c>
      <c r="AA142" s="18"/>
      <c r="AC142" s="40">
        <f t="shared" si="46"/>
        <v>25235849.921801772</v>
      </c>
    </row>
    <row r="143" spans="1:29" x14ac:dyDescent="0.25">
      <c r="A143" s="6"/>
      <c r="B143" s="2">
        <v>46265</v>
      </c>
      <c r="C143" s="3">
        <v>31</v>
      </c>
      <c r="D143" s="4">
        <v>5.0000000000000001E-3</v>
      </c>
      <c r="E143" s="15">
        <f t="shared" si="47"/>
        <v>11457277.522171881</v>
      </c>
      <c r="F143" s="15">
        <f t="shared" si="53"/>
        <v>4932.9944887128931</v>
      </c>
      <c r="G143" s="15">
        <f t="shared" si="43"/>
        <v>304944.74186844385</v>
      </c>
      <c r="H143" s="16">
        <f t="shared" si="58"/>
        <v>309877.73635715671</v>
      </c>
      <c r="I143" s="25">
        <f t="shared" si="48"/>
        <v>4773429.0300526638</v>
      </c>
      <c r="J143" s="4">
        <v>5.0000000000000001E-3</v>
      </c>
      <c r="K143" s="15">
        <f t="shared" si="54"/>
        <v>2055.2263879393413</v>
      </c>
      <c r="L143" s="29">
        <f t="shared" si="44"/>
        <v>127323.57175818259</v>
      </c>
      <c r="M143" s="24">
        <f t="shared" si="59"/>
        <v>129378.79814612193</v>
      </c>
      <c r="N143" s="25">
        <f t="shared" si="49"/>
        <v>7226738.7175801648</v>
      </c>
      <c r="O143" s="4">
        <v>5.0000000000000001E-3</v>
      </c>
      <c r="P143" s="15">
        <f t="shared" si="50"/>
        <v>3111.5125034025709</v>
      </c>
      <c r="Q143" s="29">
        <f t="shared" si="45"/>
        <v>192345.04876304395</v>
      </c>
      <c r="R143" s="24">
        <f t="shared" si="60"/>
        <v>195456.56126644652</v>
      </c>
      <c r="S143" s="25">
        <f t="shared" si="51"/>
        <v>1124089.5267782423</v>
      </c>
      <c r="T143" s="4">
        <v>5.0000000000000001E-3</v>
      </c>
      <c r="U143" s="15">
        <f t="shared" si="57"/>
        <v>477.35308671404812</v>
      </c>
      <c r="V143" s="25">
        <f t="shared" si="52"/>
        <v>29983.305074292006</v>
      </c>
      <c r="W143" s="24">
        <f t="shared" si="61"/>
        <v>30460.658161006053</v>
      </c>
      <c r="X143" s="33">
        <f t="shared" si="55"/>
        <v>10577.086466768855</v>
      </c>
      <c r="Y143" s="33">
        <f t="shared" si="55"/>
        <v>654596.66746396245</v>
      </c>
      <c r="Z143" s="34">
        <f t="shared" si="56"/>
        <v>665173.75393073133</v>
      </c>
      <c r="AA143" s="18"/>
      <c r="AC143" s="40">
        <f t="shared" si="46"/>
        <v>24581534.796582952</v>
      </c>
    </row>
    <row r="144" spans="1:29" x14ac:dyDescent="0.25">
      <c r="A144" s="6"/>
      <c r="B144" s="2">
        <v>46295</v>
      </c>
      <c r="C144" s="3">
        <v>30</v>
      </c>
      <c r="D144" s="4">
        <v>5.0000000000000001E-3</v>
      </c>
      <c r="E144" s="15">
        <f t="shared" si="47"/>
        <v>11152332.780303437</v>
      </c>
      <c r="F144" s="15">
        <f t="shared" si="53"/>
        <v>4646.8053251264319</v>
      </c>
      <c r="G144" s="15">
        <f t="shared" si="43"/>
        <v>305230.93103203026</v>
      </c>
      <c r="H144" s="16">
        <f t="shared" si="58"/>
        <v>309877.73635715671</v>
      </c>
      <c r="I144" s="25">
        <f t="shared" si="48"/>
        <v>4646105.458294481</v>
      </c>
      <c r="J144" s="4">
        <v>5.0000000000000001E-3</v>
      </c>
      <c r="K144" s="15">
        <f t="shared" si="54"/>
        <v>1935.8772742893673</v>
      </c>
      <c r="L144" s="29">
        <f t="shared" si="44"/>
        <v>127442.92087183257</v>
      </c>
      <c r="M144" s="24">
        <f t="shared" si="59"/>
        <v>129378.79814612193</v>
      </c>
      <c r="N144" s="25">
        <f t="shared" si="49"/>
        <v>7034393.6688171206</v>
      </c>
      <c r="O144" s="4">
        <v>5.0000000000000001E-3</v>
      </c>
      <c r="P144" s="15">
        <f t="shared" si="50"/>
        <v>2930.9973620071332</v>
      </c>
      <c r="Q144" s="29">
        <f t="shared" si="45"/>
        <v>192525.56390443939</v>
      </c>
      <c r="R144" s="24">
        <f t="shared" si="60"/>
        <v>195456.56126644652</v>
      </c>
      <c r="S144" s="25">
        <f t="shared" si="51"/>
        <v>1094106.2217039503</v>
      </c>
      <c r="T144" s="4">
        <v>5.0000000000000001E-3</v>
      </c>
      <c r="U144" s="15">
        <f t="shared" si="57"/>
        <v>449.63269385093855</v>
      </c>
      <c r="V144" s="25">
        <f t="shared" si="52"/>
        <v>30011.025467155116</v>
      </c>
      <c r="W144" s="24">
        <f t="shared" si="61"/>
        <v>30460.658161006053</v>
      </c>
      <c r="X144" s="33">
        <f t="shared" si="55"/>
        <v>9963.3126552738704</v>
      </c>
      <c r="Y144" s="33">
        <f t="shared" si="55"/>
        <v>655210.44127545739</v>
      </c>
      <c r="Z144" s="34">
        <f t="shared" si="56"/>
        <v>665173.75393073133</v>
      </c>
      <c r="AA144" s="18"/>
      <c r="AC144" s="40">
        <f t="shared" si="46"/>
        <v>23926938.12911899</v>
      </c>
    </row>
    <row r="145" spans="1:29" x14ac:dyDescent="0.25">
      <c r="A145" s="6"/>
      <c r="B145" s="2">
        <v>46326</v>
      </c>
      <c r="C145" s="3">
        <v>31</v>
      </c>
      <c r="D145" s="4">
        <v>5.0000000000000001E-3</v>
      </c>
      <c r="E145" s="15">
        <f t="shared" si="47"/>
        <v>10847101.849271407</v>
      </c>
      <c r="F145" s="15">
        <f t="shared" si="53"/>
        <v>4670.2799628807443</v>
      </c>
      <c r="G145" s="15">
        <f t="shared" ref="G145:G177" si="62">H145-F145</f>
        <v>305207.45639427594</v>
      </c>
      <c r="H145" s="16">
        <f t="shared" si="58"/>
        <v>309877.73635715671</v>
      </c>
      <c r="I145" s="25">
        <f t="shared" si="48"/>
        <v>4518662.5374226486</v>
      </c>
      <c r="J145" s="4">
        <v>5.0000000000000001E-3</v>
      </c>
      <c r="K145" s="15">
        <f t="shared" si="54"/>
        <v>1945.5352591680848</v>
      </c>
      <c r="L145" s="29">
        <f t="shared" ref="L145:L178" si="63">M145-K145</f>
        <v>127433.26288695385</v>
      </c>
      <c r="M145" s="24">
        <f t="shared" si="59"/>
        <v>129378.79814612193</v>
      </c>
      <c r="N145" s="25">
        <f t="shared" si="49"/>
        <v>6841868.1049126815</v>
      </c>
      <c r="O145" s="4">
        <v>5.0000000000000001E-3</v>
      </c>
      <c r="P145" s="15">
        <f t="shared" si="50"/>
        <v>2945.8043229485156</v>
      </c>
      <c r="Q145" s="29">
        <f t="shared" ref="Q145:Q178" si="64">R145-P145</f>
        <v>192510.75694349801</v>
      </c>
      <c r="R145" s="24">
        <f t="shared" si="60"/>
        <v>195456.56126644652</v>
      </c>
      <c r="S145" s="25">
        <f t="shared" si="51"/>
        <v>1064095.1962367953</v>
      </c>
      <c r="T145" s="4">
        <v>5.0000000000000001E-3</v>
      </c>
      <c r="U145" s="15">
        <f t="shared" si="57"/>
        <v>451.87604223754317</v>
      </c>
      <c r="V145" s="25">
        <f t="shared" si="52"/>
        <v>30008.782118768511</v>
      </c>
      <c r="W145" s="24">
        <f t="shared" si="61"/>
        <v>30460.658161006053</v>
      </c>
      <c r="X145" s="33">
        <f t="shared" si="55"/>
        <v>10013.495587234889</v>
      </c>
      <c r="Y145" s="33">
        <f t="shared" si="55"/>
        <v>655160.25834349636</v>
      </c>
      <c r="Z145" s="34">
        <f t="shared" si="56"/>
        <v>665173.75393073121</v>
      </c>
      <c r="AA145" s="18"/>
      <c r="AC145" s="40">
        <f t="shared" ref="AC145:AC179" si="65">E145+I145+N145+S145</f>
        <v>23271727.687843531</v>
      </c>
    </row>
    <row r="146" spans="1:29" x14ac:dyDescent="0.25">
      <c r="A146" s="6"/>
      <c r="B146" s="2">
        <v>46356</v>
      </c>
      <c r="C146" s="3">
        <v>30</v>
      </c>
      <c r="D146" s="4">
        <v>5.0000000000000001E-3</v>
      </c>
      <c r="E146" s="15">
        <f t="shared" ref="E146:E179" si="66">E145-G145</f>
        <v>10541894.392877132</v>
      </c>
      <c r="F146" s="15">
        <f t="shared" si="53"/>
        <v>4392.4559970321379</v>
      </c>
      <c r="G146" s="15">
        <f t="shared" si="62"/>
        <v>305485.2803601246</v>
      </c>
      <c r="H146" s="16">
        <f t="shared" si="58"/>
        <v>309877.73635715671</v>
      </c>
      <c r="I146" s="25">
        <f t="shared" ref="I146:I177" si="67">I145-L145</f>
        <v>4391229.2745356951</v>
      </c>
      <c r="J146" s="4">
        <v>5.0000000000000001E-3</v>
      </c>
      <c r="K146" s="15">
        <f t="shared" si="54"/>
        <v>1829.6788643898731</v>
      </c>
      <c r="L146" s="29">
        <f t="shared" si="63"/>
        <v>127549.11928173206</v>
      </c>
      <c r="M146" s="24">
        <f t="shared" si="59"/>
        <v>129378.79814612193</v>
      </c>
      <c r="N146" s="25">
        <f t="shared" ref="N146:N179" si="68">N145-Q145</f>
        <v>6649357.3479691837</v>
      </c>
      <c r="O146" s="4">
        <v>5.0000000000000001E-3</v>
      </c>
      <c r="P146" s="15">
        <f t="shared" ref="P146:P179" si="69">C146*N146*O146/360</f>
        <v>2770.5655616538261</v>
      </c>
      <c r="Q146" s="29">
        <f t="shared" si="64"/>
        <v>192685.9957047927</v>
      </c>
      <c r="R146" s="24">
        <f t="shared" si="60"/>
        <v>195456.56126644652</v>
      </c>
      <c r="S146" s="25">
        <f t="shared" si="51"/>
        <v>1034086.4141180267</v>
      </c>
      <c r="T146" s="4">
        <v>5.0000000000000001E-3</v>
      </c>
      <c r="U146" s="15">
        <f t="shared" si="57"/>
        <v>424.96701950055893</v>
      </c>
      <c r="V146" s="25">
        <f t="shared" si="52"/>
        <v>30035.691141505493</v>
      </c>
      <c r="W146" s="24">
        <f t="shared" si="61"/>
        <v>30460.658161006053</v>
      </c>
      <c r="X146" s="33">
        <f t="shared" si="55"/>
        <v>9417.6674425763958</v>
      </c>
      <c r="Y146" s="33">
        <f t="shared" si="55"/>
        <v>655756.08648815483</v>
      </c>
      <c r="Z146" s="34">
        <f t="shared" si="56"/>
        <v>665173.75393073121</v>
      </c>
      <c r="AA146" s="18"/>
      <c r="AC146" s="40">
        <f t="shared" si="65"/>
        <v>22616567.429500036</v>
      </c>
    </row>
    <row r="147" spans="1:29" x14ac:dyDescent="0.25">
      <c r="A147" s="6"/>
      <c r="B147" s="2">
        <v>46387</v>
      </c>
      <c r="C147" s="3">
        <v>31</v>
      </c>
      <c r="D147" s="4">
        <v>5.0000000000000001E-3</v>
      </c>
      <c r="E147" s="15">
        <f t="shared" si="66"/>
        <v>10236409.112517007</v>
      </c>
      <c r="F147" s="15">
        <f t="shared" si="53"/>
        <v>4407.3428123337117</v>
      </c>
      <c r="G147" s="15">
        <f t="shared" si="62"/>
        <v>305470.39354482299</v>
      </c>
      <c r="H147" s="16">
        <f t="shared" si="58"/>
        <v>309877.73635715671</v>
      </c>
      <c r="I147" s="25">
        <f t="shared" si="67"/>
        <v>4263680.1552539626</v>
      </c>
      <c r="J147" s="4">
        <v>5.0000000000000001E-3</v>
      </c>
      <c r="K147" s="15">
        <f t="shared" si="54"/>
        <v>1835.7511779565671</v>
      </c>
      <c r="L147" s="29">
        <f t="shared" si="63"/>
        <v>127543.04696816536</v>
      </c>
      <c r="M147" s="24">
        <f t="shared" si="59"/>
        <v>129378.79814612193</v>
      </c>
      <c r="N147" s="25">
        <f t="shared" si="68"/>
        <v>6456671.3522643913</v>
      </c>
      <c r="O147" s="4">
        <v>5.0000000000000001E-3</v>
      </c>
      <c r="P147" s="15">
        <f t="shared" si="69"/>
        <v>2779.9557211138349</v>
      </c>
      <c r="Q147" s="29">
        <f t="shared" si="64"/>
        <v>192676.60554533268</v>
      </c>
      <c r="R147" s="24">
        <f t="shared" si="60"/>
        <v>195456.56126644652</v>
      </c>
      <c r="S147" s="25">
        <f t="shared" ref="S147:S179" si="70">S146-V146</f>
        <v>1004050.7229765212</v>
      </c>
      <c r="T147" s="4">
        <v>5.0000000000000001E-3</v>
      </c>
      <c r="U147" s="15">
        <f t="shared" si="57"/>
        <v>426.37770427770079</v>
      </c>
      <c r="V147" s="25">
        <f t="shared" ref="V147:V178" si="71">W147-U147</f>
        <v>30034.280456728353</v>
      </c>
      <c r="W147" s="24">
        <f t="shared" si="61"/>
        <v>30460.658161006053</v>
      </c>
      <c r="X147" s="33">
        <f t="shared" si="55"/>
        <v>9449.4274156818137</v>
      </c>
      <c r="Y147" s="33">
        <f t="shared" si="55"/>
        <v>655724.32651504932</v>
      </c>
      <c r="Z147" s="34">
        <f t="shared" si="56"/>
        <v>665173.75393073121</v>
      </c>
      <c r="AA147" s="18"/>
      <c r="AC147" s="40">
        <f t="shared" si="65"/>
        <v>21960811.343011878</v>
      </c>
    </row>
    <row r="148" spans="1:29" x14ac:dyDescent="0.25">
      <c r="A148" s="6"/>
      <c r="B148" s="2">
        <v>46418</v>
      </c>
      <c r="C148" s="3">
        <v>31</v>
      </c>
      <c r="D148" s="4">
        <v>5.0000000000000001E-3</v>
      </c>
      <c r="E148" s="15">
        <f t="shared" si="66"/>
        <v>9930938.7189721838</v>
      </c>
      <c r="F148" s="15">
        <f t="shared" si="53"/>
        <v>4275.8208373352454</v>
      </c>
      <c r="G148" s="15">
        <f t="shared" si="62"/>
        <v>305601.91551982146</v>
      </c>
      <c r="H148" s="16">
        <f t="shared" si="58"/>
        <v>309877.73635715671</v>
      </c>
      <c r="I148" s="25">
        <f t="shared" si="67"/>
        <v>4136137.1082857973</v>
      </c>
      <c r="J148" s="4">
        <v>5.0000000000000001E-3</v>
      </c>
      <c r="K148" s="15">
        <f t="shared" si="54"/>
        <v>1780.8368105119405</v>
      </c>
      <c r="L148" s="29">
        <f t="shared" si="63"/>
        <v>127597.96133560999</v>
      </c>
      <c r="M148" s="24">
        <f t="shared" si="59"/>
        <v>129378.79814612193</v>
      </c>
      <c r="N148" s="25">
        <f t="shared" si="68"/>
        <v>6263994.7467190586</v>
      </c>
      <c r="O148" s="4">
        <v>5.0000000000000001E-3</v>
      </c>
      <c r="P148" s="15">
        <f t="shared" si="69"/>
        <v>2696.9977381707058</v>
      </c>
      <c r="Q148" s="29">
        <f t="shared" si="64"/>
        <v>192759.56352827582</v>
      </c>
      <c r="R148" s="24">
        <f t="shared" si="60"/>
        <v>195456.56126644652</v>
      </c>
      <c r="S148" s="25">
        <f t="shared" si="70"/>
        <v>974016.44251979294</v>
      </c>
      <c r="T148" s="4">
        <v>5.0000000000000001E-3</v>
      </c>
      <c r="U148" s="15">
        <f t="shared" si="57"/>
        <v>413.6234207960764</v>
      </c>
      <c r="V148" s="25">
        <f t="shared" si="71"/>
        <v>30047.034740209976</v>
      </c>
      <c r="W148" s="24">
        <f t="shared" si="61"/>
        <v>30460.658161006053</v>
      </c>
      <c r="X148" s="33">
        <f t="shared" si="55"/>
        <v>9167.2788068139689</v>
      </c>
      <c r="Y148" s="33">
        <f t="shared" si="55"/>
        <v>656006.47512391722</v>
      </c>
      <c r="Z148" s="34">
        <f t="shared" si="56"/>
        <v>665173.75393073133</v>
      </c>
      <c r="AA148" s="18"/>
      <c r="AC148" s="40">
        <f t="shared" si="65"/>
        <v>21305087.01649683</v>
      </c>
    </row>
    <row r="149" spans="1:29" x14ac:dyDescent="0.25">
      <c r="A149" s="6"/>
      <c r="B149" s="2">
        <v>46446</v>
      </c>
      <c r="C149" s="3">
        <v>28</v>
      </c>
      <c r="D149" s="4">
        <v>5.0000000000000001E-3</v>
      </c>
      <c r="E149" s="15">
        <f t="shared" si="66"/>
        <v>9625336.8034523614</v>
      </c>
      <c r="F149" s="15">
        <f t="shared" si="53"/>
        <v>3743.1865346759191</v>
      </c>
      <c r="G149" s="15">
        <f t="shared" si="62"/>
        <v>306134.54982248077</v>
      </c>
      <c r="H149" s="16">
        <f t="shared" si="58"/>
        <v>309877.73635715671</v>
      </c>
      <c r="I149" s="25">
        <f t="shared" si="67"/>
        <v>4008539.1469501872</v>
      </c>
      <c r="J149" s="4">
        <v>5.0000000000000001E-3</v>
      </c>
      <c r="K149" s="15">
        <f t="shared" si="54"/>
        <v>1558.8763349250728</v>
      </c>
      <c r="L149" s="29">
        <f t="shared" si="63"/>
        <v>127819.92181119687</v>
      </c>
      <c r="M149" s="24">
        <f t="shared" si="59"/>
        <v>129378.79814612193</v>
      </c>
      <c r="N149" s="25">
        <f t="shared" si="68"/>
        <v>6071235.1831907826</v>
      </c>
      <c r="O149" s="4">
        <v>5.0000000000000001E-3</v>
      </c>
      <c r="P149" s="15">
        <f t="shared" si="69"/>
        <v>2361.035904574193</v>
      </c>
      <c r="Q149" s="29">
        <f t="shared" si="64"/>
        <v>193095.52536187234</v>
      </c>
      <c r="R149" s="24">
        <f t="shared" si="60"/>
        <v>195456.56126644652</v>
      </c>
      <c r="S149" s="25">
        <f t="shared" si="70"/>
        <v>943969.40777958301</v>
      </c>
      <c r="T149" s="4">
        <v>5.0000000000000001E-3</v>
      </c>
      <c r="U149" s="15">
        <f t="shared" si="57"/>
        <v>362.07045777847014</v>
      </c>
      <c r="V149" s="25">
        <f t="shared" si="71"/>
        <v>30098.587703227582</v>
      </c>
      <c r="W149" s="24">
        <f t="shared" si="61"/>
        <v>30460.658161006053</v>
      </c>
      <c r="X149" s="33">
        <f t="shared" si="55"/>
        <v>8025.1692319536551</v>
      </c>
      <c r="Y149" s="33">
        <f t="shared" si="55"/>
        <v>657148.58469877741</v>
      </c>
      <c r="Z149" s="34">
        <f t="shared" si="56"/>
        <v>665173.75393073133</v>
      </c>
      <c r="AA149" s="18"/>
      <c r="AC149" s="40">
        <f t="shared" si="65"/>
        <v>20649080.541372914</v>
      </c>
    </row>
    <row r="150" spans="1:29" x14ac:dyDescent="0.25">
      <c r="A150" s="6"/>
      <c r="B150" s="2">
        <v>46477</v>
      </c>
      <c r="C150" s="3">
        <v>31</v>
      </c>
      <c r="D150" s="4">
        <v>5.0000000000000001E-3</v>
      </c>
      <c r="E150" s="15">
        <f t="shared" si="66"/>
        <v>9319202.25362988</v>
      </c>
      <c r="F150" s="15">
        <f t="shared" si="53"/>
        <v>4012.4343036461983</v>
      </c>
      <c r="G150" s="15">
        <f t="shared" si="62"/>
        <v>305865.3020535105</v>
      </c>
      <c r="H150" s="16">
        <f t="shared" si="58"/>
        <v>309877.73635715671</v>
      </c>
      <c r="I150" s="25">
        <f t="shared" si="67"/>
        <v>3880719.2251389902</v>
      </c>
      <c r="J150" s="4">
        <v>5.0000000000000001E-3</v>
      </c>
      <c r="K150" s="15">
        <f t="shared" si="54"/>
        <v>1670.8652219348428</v>
      </c>
      <c r="L150" s="29">
        <f t="shared" si="63"/>
        <v>127707.93292418709</v>
      </c>
      <c r="M150" s="24">
        <f t="shared" si="59"/>
        <v>129378.79814612193</v>
      </c>
      <c r="N150" s="25">
        <f t="shared" si="68"/>
        <v>5878139.6578289103</v>
      </c>
      <c r="O150" s="4">
        <v>5.0000000000000001E-3</v>
      </c>
      <c r="P150" s="15">
        <f t="shared" si="69"/>
        <v>2530.8656860096698</v>
      </c>
      <c r="Q150" s="29">
        <f t="shared" si="64"/>
        <v>192925.69558043685</v>
      </c>
      <c r="R150" s="24">
        <f t="shared" si="60"/>
        <v>195456.56126644652</v>
      </c>
      <c r="S150" s="25">
        <f t="shared" si="70"/>
        <v>913870.82007635548</v>
      </c>
      <c r="T150" s="4">
        <v>5.0000000000000001E-3</v>
      </c>
      <c r="U150" s="15">
        <f t="shared" si="57"/>
        <v>388.08212907352078</v>
      </c>
      <c r="V150" s="25">
        <f t="shared" si="71"/>
        <v>30072.576031932531</v>
      </c>
      <c r="W150" s="24">
        <f t="shared" si="61"/>
        <v>30460.658161006053</v>
      </c>
      <c r="X150" s="33">
        <f t="shared" si="55"/>
        <v>8602.2473406642312</v>
      </c>
      <c r="Y150" s="33">
        <f t="shared" si="55"/>
        <v>656571.50659006694</v>
      </c>
      <c r="Z150" s="34">
        <f t="shared" si="56"/>
        <v>665173.75393073133</v>
      </c>
      <c r="AA150" s="18"/>
      <c r="AC150" s="40">
        <f t="shared" si="65"/>
        <v>19991931.956674136</v>
      </c>
    </row>
    <row r="151" spans="1:29" x14ac:dyDescent="0.25">
      <c r="A151" s="6"/>
      <c r="B151" s="2">
        <v>46507</v>
      </c>
      <c r="C151" s="3">
        <v>30</v>
      </c>
      <c r="D151" s="4">
        <v>5.0000000000000001E-3</v>
      </c>
      <c r="E151" s="15">
        <f t="shared" si="66"/>
        <v>9013336.9515763689</v>
      </c>
      <c r="F151" s="15">
        <f t="shared" si="53"/>
        <v>3755.5570631568203</v>
      </c>
      <c r="G151" s="15">
        <f t="shared" si="62"/>
        <v>306122.17929399991</v>
      </c>
      <c r="H151" s="16">
        <f t="shared" si="58"/>
        <v>309877.73635715671</v>
      </c>
      <c r="I151" s="25">
        <f t="shared" si="67"/>
        <v>3753011.2922148029</v>
      </c>
      <c r="J151" s="4">
        <v>5.0000000000000001E-3</v>
      </c>
      <c r="K151" s="15">
        <f t="shared" si="54"/>
        <v>1563.7547050895012</v>
      </c>
      <c r="L151" s="29">
        <f t="shared" si="63"/>
        <v>127815.04344103242</v>
      </c>
      <c r="M151" s="24">
        <f t="shared" si="59"/>
        <v>129378.79814612193</v>
      </c>
      <c r="N151" s="25">
        <f t="shared" si="68"/>
        <v>5685213.9622484734</v>
      </c>
      <c r="O151" s="4">
        <v>5.0000000000000001E-3</v>
      </c>
      <c r="P151" s="15">
        <f t="shared" si="69"/>
        <v>2368.8391509368639</v>
      </c>
      <c r="Q151" s="29">
        <f t="shared" si="64"/>
        <v>193087.72211550965</v>
      </c>
      <c r="R151" s="24">
        <f t="shared" si="60"/>
        <v>195456.56126644652</v>
      </c>
      <c r="S151" s="25">
        <f t="shared" si="70"/>
        <v>883798.24404442299</v>
      </c>
      <c r="T151" s="4">
        <v>5.0000000000000001E-3</v>
      </c>
      <c r="U151" s="15">
        <f t="shared" si="57"/>
        <v>363.2047578264752</v>
      </c>
      <c r="V151" s="25">
        <f t="shared" si="71"/>
        <v>30097.453403179577</v>
      </c>
      <c r="W151" s="24">
        <f t="shared" si="61"/>
        <v>30460.658161006053</v>
      </c>
      <c r="X151" s="33">
        <f t="shared" si="55"/>
        <v>8051.3556770096611</v>
      </c>
      <c r="Y151" s="33">
        <f t="shared" si="55"/>
        <v>657122.39825372153</v>
      </c>
      <c r="Z151" s="34">
        <f t="shared" si="56"/>
        <v>665173.75393073121</v>
      </c>
      <c r="AA151" s="18"/>
      <c r="AC151" s="40">
        <f t="shared" si="65"/>
        <v>19335360.450084068</v>
      </c>
    </row>
    <row r="152" spans="1:29" x14ac:dyDescent="0.25">
      <c r="A152" s="6"/>
      <c r="B152" s="2">
        <v>46538</v>
      </c>
      <c r="C152" s="3">
        <v>31</v>
      </c>
      <c r="D152" s="4">
        <v>5.0000000000000001E-3</v>
      </c>
      <c r="E152" s="15">
        <f t="shared" si="66"/>
        <v>8707214.7722823694</v>
      </c>
      <c r="F152" s="15">
        <f t="shared" si="53"/>
        <v>3748.9396936215758</v>
      </c>
      <c r="G152" s="15">
        <f t="shared" si="62"/>
        <v>306128.79666353512</v>
      </c>
      <c r="H152" s="16">
        <f t="shared" si="58"/>
        <v>309877.73635715671</v>
      </c>
      <c r="I152" s="25">
        <f t="shared" si="67"/>
        <v>3625196.2487737704</v>
      </c>
      <c r="J152" s="4">
        <v>5.0000000000000001E-3</v>
      </c>
      <c r="K152" s="15">
        <f t="shared" si="54"/>
        <v>1560.848384888707</v>
      </c>
      <c r="L152" s="29">
        <f t="shared" si="63"/>
        <v>127817.94976123322</v>
      </c>
      <c r="M152" s="24">
        <f t="shared" si="59"/>
        <v>129378.79814612193</v>
      </c>
      <c r="N152" s="25">
        <f t="shared" si="68"/>
        <v>5492126.2401329642</v>
      </c>
      <c r="O152" s="4">
        <v>5.0000000000000001E-3</v>
      </c>
      <c r="P152" s="15">
        <f t="shared" si="69"/>
        <v>2364.6654645016929</v>
      </c>
      <c r="Q152" s="29">
        <f t="shared" si="64"/>
        <v>193091.89580194483</v>
      </c>
      <c r="R152" s="24">
        <f t="shared" si="60"/>
        <v>195456.56126644652</v>
      </c>
      <c r="S152" s="25">
        <f t="shared" si="70"/>
        <v>853700.79064124345</v>
      </c>
      <c r="T152" s="4">
        <v>5.0000000000000001E-3</v>
      </c>
      <c r="U152" s="15">
        <f t="shared" si="57"/>
        <v>362.53047273806231</v>
      </c>
      <c r="V152" s="25">
        <f t="shared" si="71"/>
        <v>30098.127688267992</v>
      </c>
      <c r="W152" s="24">
        <f t="shared" si="61"/>
        <v>30460.658161006053</v>
      </c>
      <c r="X152" s="33">
        <f t="shared" si="55"/>
        <v>8036.9840157500385</v>
      </c>
      <c r="Y152" s="33">
        <f t="shared" si="55"/>
        <v>657136.76991498121</v>
      </c>
      <c r="Z152" s="34">
        <f t="shared" si="56"/>
        <v>665173.75393073133</v>
      </c>
      <c r="AA152" s="18"/>
      <c r="AC152" s="40">
        <f t="shared" si="65"/>
        <v>18678238.051830348</v>
      </c>
    </row>
    <row r="153" spans="1:29" x14ac:dyDescent="0.25">
      <c r="A153" s="6"/>
      <c r="B153" s="2">
        <v>46568</v>
      </c>
      <c r="C153" s="3">
        <v>30</v>
      </c>
      <c r="D153" s="4">
        <v>5.0000000000000001E-3</v>
      </c>
      <c r="E153" s="15">
        <f t="shared" si="66"/>
        <v>8401085.9756188337</v>
      </c>
      <c r="F153" s="15">
        <f t="shared" si="53"/>
        <v>3500.4524898411805</v>
      </c>
      <c r="G153" s="15">
        <f t="shared" si="62"/>
        <v>306377.28386731551</v>
      </c>
      <c r="H153" s="16">
        <f t="shared" si="58"/>
        <v>309877.73635715671</v>
      </c>
      <c r="I153" s="25">
        <f t="shared" si="67"/>
        <v>3497378.2990125371</v>
      </c>
      <c r="J153" s="4">
        <v>5.0000000000000001E-3</v>
      </c>
      <c r="K153" s="15">
        <f t="shared" si="54"/>
        <v>1457.2409579218906</v>
      </c>
      <c r="L153" s="29">
        <f t="shared" si="63"/>
        <v>127921.55718820004</v>
      </c>
      <c r="M153" s="24">
        <f t="shared" si="59"/>
        <v>129378.79814612193</v>
      </c>
      <c r="N153" s="25">
        <f t="shared" si="68"/>
        <v>5299034.3443310196</v>
      </c>
      <c r="O153" s="4">
        <v>5.0000000000000001E-3</v>
      </c>
      <c r="P153" s="15">
        <f t="shared" si="69"/>
        <v>2207.9309768045914</v>
      </c>
      <c r="Q153" s="29">
        <f t="shared" si="64"/>
        <v>193248.63028964194</v>
      </c>
      <c r="R153" s="24">
        <f t="shared" si="60"/>
        <v>195456.56126644652</v>
      </c>
      <c r="S153" s="25">
        <f t="shared" si="70"/>
        <v>823602.66295297549</v>
      </c>
      <c r="T153" s="4">
        <v>5.0000000000000001E-3</v>
      </c>
      <c r="U153" s="15">
        <f t="shared" si="57"/>
        <v>338.46684778889409</v>
      </c>
      <c r="V153" s="25">
        <f t="shared" si="71"/>
        <v>30122.191313217158</v>
      </c>
      <c r="W153" s="24">
        <f t="shared" si="61"/>
        <v>30460.658161006053</v>
      </c>
      <c r="X153" s="33">
        <f t="shared" si="55"/>
        <v>7504.0912723565571</v>
      </c>
      <c r="Y153" s="33">
        <f t="shared" si="55"/>
        <v>657669.66265837464</v>
      </c>
      <c r="Z153" s="34">
        <f t="shared" si="56"/>
        <v>665173.75393073121</v>
      </c>
      <c r="AA153" s="18"/>
      <c r="AC153" s="40">
        <f t="shared" si="65"/>
        <v>18021101.281915363</v>
      </c>
    </row>
    <row r="154" spans="1:29" x14ac:dyDescent="0.25">
      <c r="A154" s="6"/>
      <c r="B154" s="2">
        <v>46599</v>
      </c>
      <c r="C154" s="3">
        <v>31</v>
      </c>
      <c r="D154" s="4">
        <v>5.0000000000000001E-3</v>
      </c>
      <c r="E154" s="15">
        <f t="shared" si="66"/>
        <v>8094708.6917515183</v>
      </c>
      <c r="F154" s="15">
        <f t="shared" si="53"/>
        <v>3485.2217978374592</v>
      </c>
      <c r="G154" s="15">
        <f t="shared" si="62"/>
        <v>306392.51455931924</v>
      </c>
      <c r="H154" s="16">
        <f t="shared" si="58"/>
        <v>309877.73635715671</v>
      </c>
      <c r="I154" s="25">
        <f t="shared" si="67"/>
        <v>3369456.7418243373</v>
      </c>
      <c r="J154" s="4">
        <v>5.0000000000000001E-3</v>
      </c>
      <c r="K154" s="15">
        <f t="shared" si="54"/>
        <v>1450.7383193965895</v>
      </c>
      <c r="L154" s="29">
        <f t="shared" si="63"/>
        <v>127928.05982672534</v>
      </c>
      <c r="M154" s="24">
        <f t="shared" si="59"/>
        <v>129378.79814612193</v>
      </c>
      <c r="N154" s="25">
        <f t="shared" si="68"/>
        <v>5105785.7140413774</v>
      </c>
      <c r="O154" s="4">
        <v>5.0000000000000001E-3</v>
      </c>
      <c r="P154" s="15">
        <f t="shared" si="69"/>
        <v>2198.3244046567042</v>
      </c>
      <c r="Q154" s="29">
        <f t="shared" si="64"/>
        <v>193258.2368617898</v>
      </c>
      <c r="R154" s="24">
        <f t="shared" si="60"/>
        <v>195456.56126644652</v>
      </c>
      <c r="S154" s="25">
        <f t="shared" si="70"/>
        <v>793480.47163975833</v>
      </c>
      <c r="T154" s="4">
        <v>5.0000000000000001E-3</v>
      </c>
      <c r="U154" s="15">
        <f t="shared" si="57"/>
        <v>336.95746055934944</v>
      </c>
      <c r="V154" s="25">
        <f t="shared" si="71"/>
        <v>30123.700700446705</v>
      </c>
      <c r="W154" s="24">
        <f t="shared" si="61"/>
        <v>30460.658161006053</v>
      </c>
      <c r="X154" s="33">
        <f t="shared" si="55"/>
        <v>7471.241982450103</v>
      </c>
      <c r="Y154" s="33">
        <f t="shared" si="55"/>
        <v>657702.51194828108</v>
      </c>
      <c r="Z154" s="34">
        <f t="shared" si="56"/>
        <v>665173.75393073121</v>
      </c>
      <c r="AA154" s="18"/>
      <c r="AC154" s="40">
        <f t="shared" si="65"/>
        <v>17363431.619256992</v>
      </c>
    </row>
    <row r="155" spans="1:29" x14ac:dyDescent="0.25">
      <c r="A155" s="6"/>
      <c r="B155" s="2">
        <v>46630</v>
      </c>
      <c r="C155" s="3">
        <v>31</v>
      </c>
      <c r="D155" s="4">
        <v>5.0000000000000001E-3</v>
      </c>
      <c r="E155" s="15">
        <f t="shared" si="66"/>
        <v>7788316.177192199</v>
      </c>
      <c r="F155" s="15">
        <f t="shared" si="53"/>
        <v>3353.3027985133081</v>
      </c>
      <c r="G155" s="15">
        <f t="shared" si="62"/>
        <v>306524.43355864339</v>
      </c>
      <c r="H155" s="16">
        <f t="shared" si="58"/>
        <v>309877.73635715671</v>
      </c>
      <c r="I155" s="25">
        <f t="shared" si="67"/>
        <v>3241528.6819976121</v>
      </c>
      <c r="J155" s="4">
        <v>5.0000000000000001E-3</v>
      </c>
      <c r="K155" s="15">
        <f t="shared" si="54"/>
        <v>1395.6581825267497</v>
      </c>
      <c r="L155" s="29">
        <f t="shared" si="63"/>
        <v>127983.13996359518</v>
      </c>
      <c r="M155" s="24">
        <f t="shared" si="59"/>
        <v>129378.79814612193</v>
      </c>
      <c r="N155" s="25">
        <f t="shared" si="68"/>
        <v>4912527.4771795878</v>
      </c>
      <c r="O155" s="4">
        <v>5.0000000000000001E-3</v>
      </c>
      <c r="P155" s="15">
        <f t="shared" si="69"/>
        <v>2115.1159971189891</v>
      </c>
      <c r="Q155" s="29">
        <f t="shared" si="64"/>
        <v>193341.44526932752</v>
      </c>
      <c r="R155" s="24">
        <f t="shared" si="60"/>
        <v>195456.56126644652</v>
      </c>
      <c r="S155" s="25">
        <f t="shared" si="70"/>
        <v>763356.77093931159</v>
      </c>
      <c r="T155" s="4">
        <v>5.0000000000000001E-3</v>
      </c>
      <c r="U155" s="15">
        <f t="shared" si="57"/>
        <v>324.16520409751587</v>
      </c>
      <c r="V155" s="25">
        <f t="shared" si="71"/>
        <v>30136.492956908536</v>
      </c>
      <c r="W155" s="24">
        <f t="shared" si="61"/>
        <v>30460.658161006053</v>
      </c>
      <c r="X155" s="33">
        <f t="shared" si="55"/>
        <v>7188.242182256563</v>
      </c>
      <c r="Y155" s="33">
        <f t="shared" si="55"/>
        <v>657985.51174847467</v>
      </c>
      <c r="Z155" s="34">
        <f t="shared" si="56"/>
        <v>665173.75393073121</v>
      </c>
      <c r="AA155" s="18"/>
      <c r="AC155" s="40">
        <f t="shared" si="65"/>
        <v>16705729.10730871</v>
      </c>
    </row>
    <row r="156" spans="1:29" x14ac:dyDescent="0.25">
      <c r="A156" s="6"/>
      <c r="B156" s="2">
        <v>46660</v>
      </c>
      <c r="C156" s="3">
        <v>30</v>
      </c>
      <c r="D156" s="4">
        <v>5.0000000000000001E-3</v>
      </c>
      <c r="E156" s="15">
        <f t="shared" si="66"/>
        <v>7481791.7436335552</v>
      </c>
      <c r="F156" s="15">
        <f t="shared" si="53"/>
        <v>3117.413226513981</v>
      </c>
      <c r="G156" s="15">
        <f t="shared" si="62"/>
        <v>306760.3231306427</v>
      </c>
      <c r="H156" s="16">
        <f t="shared" si="58"/>
        <v>309877.73635715671</v>
      </c>
      <c r="I156" s="25">
        <f t="shared" si="67"/>
        <v>3113545.5420340169</v>
      </c>
      <c r="J156" s="4">
        <v>5.0000000000000001E-3</v>
      </c>
      <c r="K156" s="15">
        <f t="shared" si="54"/>
        <v>1297.3106425141739</v>
      </c>
      <c r="L156" s="29">
        <f t="shared" si="63"/>
        <v>128081.48750360776</v>
      </c>
      <c r="M156" s="24">
        <f t="shared" si="59"/>
        <v>129378.79814612193</v>
      </c>
      <c r="N156" s="25">
        <f t="shared" si="68"/>
        <v>4719186.0319102602</v>
      </c>
      <c r="O156" s="4">
        <v>5.0000000000000001E-3</v>
      </c>
      <c r="P156" s="15">
        <f t="shared" si="69"/>
        <v>1966.327513295942</v>
      </c>
      <c r="Q156" s="29">
        <f t="shared" si="64"/>
        <v>193490.23375315056</v>
      </c>
      <c r="R156" s="24">
        <f t="shared" si="60"/>
        <v>195456.56126644652</v>
      </c>
      <c r="S156" s="25">
        <f t="shared" si="70"/>
        <v>733220.27798240306</v>
      </c>
      <c r="T156" s="4">
        <v>5.0000000000000001E-3</v>
      </c>
      <c r="U156" s="15">
        <f t="shared" si="57"/>
        <v>301.32340191057659</v>
      </c>
      <c r="V156" s="25">
        <f t="shared" si="71"/>
        <v>30159.334759095476</v>
      </c>
      <c r="W156" s="24">
        <f t="shared" si="61"/>
        <v>30460.658161006053</v>
      </c>
      <c r="X156" s="33">
        <f t="shared" si="55"/>
        <v>6682.3747842346729</v>
      </c>
      <c r="Y156" s="33">
        <f t="shared" si="55"/>
        <v>658491.37914649653</v>
      </c>
      <c r="Z156" s="34">
        <f t="shared" si="56"/>
        <v>665173.75393073109</v>
      </c>
      <c r="AA156" s="18"/>
      <c r="AC156" s="40">
        <f t="shared" si="65"/>
        <v>16047743.595560234</v>
      </c>
    </row>
    <row r="157" spans="1:29" x14ac:dyDescent="0.25">
      <c r="A157" s="6"/>
      <c r="B157" s="2">
        <v>46691</v>
      </c>
      <c r="C157" s="3">
        <v>31</v>
      </c>
      <c r="D157" s="4">
        <v>5.0000000000000001E-3</v>
      </c>
      <c r="E157" s="15">
        <f t="shared" si="66"/>
        <v>7175031.4205029123</v>
      </c>
      <c r="F157" s="15">
        <f t="shared" si="53"/>
        <v>3089.2496393831984</v>
      </c>
      <c r="G157" s="15">
        <f t="shared" si="62"/>
        <v>306788.48671777348</v>
      </c>
      <c r="H157" s="16">
        <f t="shared" si="58"/>
        <v>309877.73635715671</v>
      </c>
      <c r="I157" s="25">
        <f t="shared" si="67"/>
        <v>2985464.0545304092</v>
      </c>
      <c r="J157" s="4">
        <v>5.0000000000000001E-3</v>
      </c>
      <c r="K157" s="15">
        <f t="shared" si="54"/>
        <v>1285.4081345894817</v>
      </c>
      <c r="L157" s="29">
        <f t="shared" si="63"/>
        <v>128093.39001153245</v>
      </c>
      <c r="M157" s="24">
        <f t="shared" si="59"/>
        <v>129378.79814612193</v>
      </c>
      <c r="N157" s="25">
        <f t="shared" si="68"/>
        <v>4525695.7981571099</v>
      </c>
      <c r="O157" s="4">
        <v>5.0000000000000001E-3</v>
      </c>
      <c r="P157" s="15">
        <f t="shared" si="69"/>
        <v>1948.5634686509782</v>
      </c>
      <c r="Q157" s="29">
        <f t="shared" si="64"/>
        <v>193507.99779779554</v>
      </c>
      <c r="R157" s="24">
        <f t="shared" si="60"/>
        <v>195456.56126644652</v>
      </c>
      <c r="S157" s="25">
        <f t="shared" si="70"/>
        <v>703060.94322330761</v>
      </c>
      <c r="T157" s="4">
        <v>5.0000000000000001E-3</v>
      </c>
      <c r="U157" s="15">
        <f t="shared" si="57"/>
        <v>298.5601265742813</v>
      </c>
      <c r="V157" s="25">
        <f t="shared" si="71"/>
        <v>30162.098034431772</v>
      </c>
      <c r="W157" s="24">
        <f t="shared" si="61"/>
        <v>30460.658161006053</v>
      </c>
      <c r="X157" s="33">
        <f t="shared" si="55"/>
        <v>6621.78136919794</v>
      </c>
      <c r="Y157" s="33">
        <f t="shared" si="55"/>
        <v>658551.97256153333</v>
      </c>
      <c r="Z157" s="34">
        <f t="shared" si="56"/>
        <v>665173.75393073121</v>
      </c>
      <c r="AA157" s="18"/>
      <c r="AC157" s="40">
        <f t="shared" si="65"/>
        <v>15389252.216413738</v>
      </c>
    </row>
    <row r="158" spans="1:29" x14ac:dyDescent="0.25">
      <c r="A158" s="6"/>
      <c r="B158" s="2">
        <v>46721</v>
      </c>
      <c r="C158" s="3">
        <v>30</v>
      </c>
      <c r="D158" s="4">
        <v>5.0000000000000001E-3</v>
      </c>
      <c r="E158" s="15">
        <f t="shared" si="66"/>
        <v>6868242.9337851387</v>
      </c>
      <c r="F158" s="15">
        <f t="shared" si="53"/>
        <v>2861.7678890771413</v>
      </c>
      <c r="G158" s="15">
        <f t="shared" si="62"/>
        <v>307015.96846807958</v>
      </c>
      <c r="H158" s="16">
        <f t="shared" si="58"/>
        <v>309877.73635715671</v>
      </c>
      <c r="I158" s="25">
        <f t="shared" si="67"/>
        <v>2857370.6645188769</v>
      </c>
      <c r="J158" s="4">
        <v>5.0000000000000001E-3</v>
      </c>
      <c r="K158" s="15">
        <f t="shared" si="54"/>
        <v>1190.5711102161986</v>
      </c>
      <c r="L158" s="29">
        <f t="shared" si="63"/>
        <v>128188.22703590573</v>
      </c>
      <c r="M158" s="24">
        <f t="shared" si="59"/>
        <v>129378.79814612193</v>
      </c>
      <c r="N158" s="25">
        <f t="shared" si="68"/>
        <v>4332187.8003593143</v>
      </c>
      <c r="O158" s="4">
        <v>5.0000000000000001E-3</v>
      </c>
      <c r="P158" s="15">
        <f t="shared" si="69"/>
        <v>1805.0782501497144</v>
      </c>
      <c r="Q158" s="29">
        <f t="shared" si="64"/>
        <v>193651.48301629681</v>
      </c>
      <c r="R158" s="24">
        <f t="shared" si="60"/>
        <v>195456.56126644652</v>
      </c>
      <c r="S158" s="25">
        <f t="shared" si="70"/>
        <v>672898.8451888758</v>
      </c>
      <c r="T158" s="4">
        <v>5.0000000000000001E-3</v>
      </c>
      <c r="U158" s="15">
        <f t="shared" si="57"/>
        <v>276.53377199542842</v>
      </c>
      <c r="V158" s="25">
        <f t="shared" si="71"/>
        <v>30184.124389010623</v>
      </c>
      <c r="W158" s="24">
        <f t="shared" si="61"/>
        <v>30460.658161006053</v>
      </c>
      <c r="X158" s="33">
        <f t="shared" si="55"/>
        <v>6133.9510214384827</v>
      </c>
      <c r="Y158" s="33">
        <f t="shared" si="55"/>
        <v>659039.80290929263</v>
      </c>
      <c r="Z158" s="34">
        <f t="shared" si="56"/>
        <v>665173.75393073133</v>
      </c>
      <c r="AA158" s="18"/>
      <c r="AC158" s="40">
        <f t="shared" si="65"/>
        <v>14730700.243852206</v>
      </c>
    </row>
    <row r="159" spans="1:29" x14ac:dyDescent="0.25">
      <c r="A159" s="6"/>
      <c r="B159" s="2">
        <v>46752</v>
      </c>
      <c r="C159" s="3">
        <v>31</v>
      </c>
      <c r="D159" s="4">
        <v>5.0000000000000001E-3</v>
      </c>
      <c r="E159" s="15">
        <f t="shared" si="66"/>
        <v>6561226.9653170593</v>
      </c>
      <c r="F159" s="15">
        <f t="shared" si="53"/>
        <v>2824.9727211781783</v>
      </c>
      <c r="G159" s="15">
        <f t="shared" si="62"/>
        <v>307052.76363597851</v>
      </c>
      <c r="H159" s="16">
        <f t="shared" si="58"/>
        <v>309877.73635715671</v>
      </c>
      <c r="I159" s="25">
        <f t="shared" si="67"/>
        <v>2729182.4374829712</v>
      </c>
      <c r="J159" s="4">
        <v>5.0000000000000001E-3</v>
      </c>
      <c r="K159" s="15">
        <f t="shared" si="54"/>
        <v>1175.0646605829461</v>
      </c>
      <c r="L159" s="29">
        <f t="shared" si="63"/>
        <v>128203.73348553898</v>
      </c>
      <c r="M159" s="24">
        <f t="shared" si="59"/>
        <v>129378.79814612193</v>
      </c>
      <c r="N159" s="25">
        <f t="shared" si="68"/>
        <v>4138536.3173430176</v>
      </c>
      <c r="O159" s="4">
        <v>5.0000000000000001E-3</v>
      </c>
      <c r="P159" s="15">
        <f t="shared" si="69"/>
        <v>1781.8698033004659</v>
      </c>
      <c r="Q159" s="29">
        <f t="shared" si="64"/>
        <v>193674.69146314604</v>
      </c>
      <c r="R159" s="24">
        <f t="shared" si="60"/>
        <v>195456.56126644652</v>
      </c>
      <c r="S159" s="25">
        <f t="shared" si="70"/>
        <v>642714.7207998652</v>
      </c>
      <c r="T159" s="4">
        <v>5.0000000000000001E-3</v>
      </c>
      <c r="U159" s="15">
        <f t="shared" si="57"/>
        <v>272.93364855884693</v>
      </c>
      <c r="V159" s="25">
        <f t="shared" si="71"/>
        <v>30187.724512447207</v>
      </c>
      <c r="W159" s="24">
        <f t="shared" si="61"/>
        <v>30460.658161006053</v>
      </c>
      <c r="X159" s="33">
        <f t="shared" si="55"/>
        <v>6054.8408336204375</v>
      </c>
      <c r="Y159" s="33">
        <f t="shared" si="55"/>
        <v>659118.91309711081</v>
      </c>
      <c r="Z159" s="34">
        <f t="shared" si="56"/>
        <v>665173.75393073121</v>
      </c>
      <c r="AA159" s="18"/>
      <c r="AC159" s="40">
        <f t="shared" si="65"/>
        <v>14071660.440942913</v>
      </c>
    </row>
    <row r="160" spans="1:29" x14ac:dyDescent="0.25">
      <c r="A160" s="6"/>
      <c r="B160" s="2">
        <v>46783</v>
      </c>
      <c r="C160" s="3">
        <v>31</v>
      </c>
      <c r="D160" s="4">
        <v>5.0000000000000001E-3</v>
      </c>
      <c r="E160" s="15">
        <f t="shared" si="66"/>
        <v>6254174.2016810812</v>
      </c>
      <c r="F160" s="15">
        <f t="shared" si="53"/>
        <v>2692.769447946021</v>
      </c>
      <c r="G160" s="15">
        <f t="shared" si="62"/>
        <v>307184.96690921066</v>
      </c>
      <c r="H160" s="16">
        <f t="shared" si="58"/>
        <v>309877.73635715671</v>
      </c>
      <c r="I160" s="25">
        <f t="shared" si="67"/>
        <v>2600978.7039974323</v>
      </c>
      <c r="J160" s="4">
        <v>5.0000000000000001E-3</v>
      </c>
      <c r="K160" s="15">
        <f t="shared" si="54"/>
        <v>1119.8658308877832</v>
      </c>
      <c r="L160" s="29">
        <f t="shared" si="63"/>
        <v>128258.93231523415</v>
      </c>
      <c r="M160" s="24">
        <f t="shared" si="59"/>
        <v>129378.79814612193</v>
      </c>
      <c r="N160" s="25">
        <f t="shared" si="68"/>
        <v>3944861.6258798717</v>
      </c>
      <c r="O160" s="4">
        <v>5.0000000000000001E-3</v>
      </c>
      <c r="P160" s="15">
        <f t="shared" si="69"/>
        <v>1698.4820889205002</v>
      </c>
      <c r="Q160" s="29">
        <f t="shared" si="64"/>
        <v>193758.079177526</v>
      </c>
      <c r="R160" s="24">
        <f t="shared" si="60"/>
        <v>195456.56126644652</v>
      </c>
      <c r="S160" s="25">
        <f t="shared" si="70"/>
        <v>612526.99628741795</v>
      </c>
      <c r="T160" s="4">
        <v>5.0000000000000001E-3</v>
      </c>
      <c r="U160" s="15">
        <f t="shared" si="57"/>
        <v>260.11420390287611</v>
      </c>
      <c r="V160" s="25">
        <f t="shared" si="71"/>
        <v>30200.543957103178</v>
      </c>
      <c r="W160" s="24">
        <f t="shared" si="61"/>
        <v>30460.658161006053</v>
      </c>
      <c r="X160" s="33">
        <f t="shared" si="55"/>
        <v>5771.2315716571811</v>
      </c>
      <c r="Y160" s="33">
        <f t="shared" si="55"/>
        <v>659402.52235907398</v>
      </c>
      <c r="Z160" s="34">
        <f t="shared" si="56"/>
        <v>665173.75393073121</v>
      </c>
      <c r="AA160" s="18"/>
      <c r="AC160" s="40">
        <f t="shared" si="65"/>
        <v>13412541.527845806</v>
      </c>
    </row>
    <row r="161" spans="1:29" x14ac:dyDescent="0.25">
      <c r="A161" s="6"/>
      <c r="B161" s="2">
        <v>46812</v>
      </c>
      <c r="C161" s="3">
        <v>29</v>
      </c>
      <c r="D161" s="4">
        <v>5.0000000000000001E-3</v>
      </c>
      <c r="E161" s="15">
        <f t="shared" si="66"/>
        <v>5946989.2347718701</v>
      </c>
      <c r="F161" s="15">
        <f t="shared" si="53"/>
        <v>2395.3151084497808</v>
      </c>
      <c r="G161" s="15">
        <f t="shared" si="62"/>
        <v>307482.42124870693</v>
      </c>
      <c r="H161" s="16">
        <f t="shared" si="58"/>
        <v>309877.73635715671</v>
      </c>
      <c r="I161" s="25">
        <f t="shared" si="67"/>
        <v>2472719.7716821982</v>
      </c>
      <c r="J161" s="4">
        <v>5.0000000000000001E-3</v>
      </c>
      <c r="K161" s="15">
        <f t="shared" si="54"/>
        <v>995.95657470532979</v>
      </c>
      <c r="L161" s="29">
        <f t="shared" si="63"/>
        <v>128382.8415714166</v>
      </c>
      <c r="M161" s="24">
        <f t="shared" si="59"/>
        <v>129378.79814612193</v>
      </c>
      <c r="N161" s="25">
        <f t="shared" si="68"/>
        <v>3751103.5467023458</v>
      </c>
      <c r="O161" s="4">
        <v>5.0000000000000001E-3</v>
      </c>
      <c r="P161" s="15">
        <f t="shared" si="69"/>
        <v>1510.8611507551118</v>
      </c>
      <c r="Q161" s="29">
        <f t="shared" si="64"/>
        <v>193945.7001156914</v>
      </c>
      <c r="R161" s="24">
        <f t="shared" si="60"/>
        <v>195456.56126644652</v>
      </c>
      <c r="S161" s="25">
        <f t="shared" si="70"/>
        <v>582326.45233031479</v>
      </c>
      <c r="T161" s="4">
        <v>5.0000000000000001E-3</v>
      </c>
      <c r="U161" s="15">
        <f t="shared" si="57"/>
        <v>231.33516599423467</v>
      </c>
      <c r="V161" s="25">
        <f t="shared" si="71"/>
        <v>30229.322995011818</v>
      </c>
      <c r="W161" s="24">
        <f t="shared" si="61"/>
        <v>30460.658161006053</v>
      </c>
      <c r="X161" s="33">
        <f t="shared" si="55"/>
        <v>5133.4679999044565</v>
      </c>
      <c r="Y161" s="33">
        <f t="shared" si="55"/>
        <v>660040.28593082668</v>
      </c>
      <c r="Z161" s="34">
        <f t="shared" si="56"/>
        <v>665173.75393073121</v>
      </c>
      <c r="AA161" s="18"/>
      <c r="AC161" s="40">
        <f t="shared" si="65"/>
        <v>12753139.00548673</v>
      </c>
    </row>
    <row r="162" spans="1:29" x14ac:dyDescent="0.25">
      <c r="A162" s="6"/>
      <c r="B162" s="2">
        <v>46843</v>
      </c>
      <c r="C162" s="3">
        <v>31</v>
      </c>
      <c r="D162" s="4">
        <v>5.0000000000000001E-3</v>
      </c>
      <c r="E162" s="15">
        <f t="shared" si="66"/>
        <v>5639506.8135231631</v>
      </c>
      <c r="F162" s="15">
        <f t="shared" si="53"/>
        <v>2428.120989155806</v>
      </c>
      <c r="G162" s="15">
        <f t="shared" si="62"/>
        <v>307449.61536800093</v>
      </c>
      <c r="H162" s="16">
        <f t="shared" si="58"/>
        <v>309877.73635715671</v>
      </c>
      <c r="I162" s="25">
        <f t="shared" si="67"/>
        <v>2344336.9301107815</v>
      </c>
      <c r="J162" s="4">
        <v>5.0000000000000001E-3</v>
      </c>
      <c r="K162" s="15">
        <f t="shared" si="54"/>
        <v>1009.3672893532531</v>
      </c>
      <c r="L162" s="29">
        <f t="shared" si="63"/>
        <v>128369.43085676868</v>
      </c>
      <c r="M162" s="24">
        <f t="shared" si="59"/>
        <v>129378.79814612193</v>
      </c>
      <c r="N162" s="25">
        <f t="shared" si="68"/>
        <v>3557157.8465866544</v>
      </c>
      <c r="O162" s="4">
        <v>5.0000000000000001E-3</v>
      </c>
      <c r="P162" s="15">
        <f t="shared" si="69"/>
        <v>1531.5540728359206</v>
      </c>
      <c r="Q162" s="29">
        <f t="shared" si="64"/>
        <v>193925.0071936106</v>
      </c>
      <c r="R162" s="24">
        <f t="shared" si="60"/>
        <v>195456.56126644652</v>
      </c>
      <c r="S162" s="25">
        <f t="shared" si="70"/>
        <v>552097.12933530298</v>
      </c>
      <c r="T162" s="4">
        <v>5.0000000000000001E-3</v>
      </c>
      <c r="U162" s="15">
        <f t="shared" si="57"/>
        <v>234.45220560814235</v>
      </c>
      <c r="V162" s="25">
        <f t="shared" si="71"/>
        <v>30226.205955397909</v>
      </c>
      <c r="W162" s="24">
        <f t="shared" si="61"/>
        <v>30460.658161006053</v>
      </c>
      <c r="X162" s="33">
        <f t="shared" si="55"/>
        <v>5203.4945569531219</v>
      </c>
      <c r="Y162" s="33">
        <f t="shared" si="55"/>
        <v>659970.25937377813</v>
      </c>
      <c r="Z162" s="34">
        <f t="shared" si="56"/>
        <v>665173.75393073133</v>
      </c>
      <c r="AA162" s="18"/>
      <c r="AC162" s="40">
        <f t="shared" si="65"/>
        <v>12093098.719555901</v>
      </c>
    </row>
    <row r="163" spans="1:29" x14ac:dyDescent="0.25">
      <c r="A163" s="6"/>
      <c r="B163" s="2">
        <v>46873</v>
      </c>
      <c r="C163" s="3">
        <v>30</v>
      </c>
      <c r="D163" s="4">
        <v>5.0000000000000001E-3</v>
      </c>
      <c r="E163" s="15">
        <f t="shared" si="66"/>
        <v>5332057.1981551619</v>
      </c>
      <c r="F163" s="15">
        <f t="shared" si="53"/>
        <v>2221.6904992313171</v>
      </c>
      <c r="G163" s="15">
        <f t="shared" si="62"/>
        <v>307656.04585792538</v>
      </c>
      <c r="H163" s="16">
        <f t="shared" si="58"/>
        <v>309877.73635715671</v>
      </c>
      <c r="I163" s="25">
        <f t="shared" si="67"/>
        <v>2215967.4992540129</v>
      </c>
      <c r="J163" s="4">
        <v>5.0000000000000001E-3</v>
      </c>
      <c r="K163" s="15">
        <f t="shared" si="54"/>
        <v>923.31979135583867</v>
      </c>
      <c r="L163" s="29">
        <f t="shared" si="63"/>
        <v>128455.47835476609</v>
      </c>
      <c r="M163" s="24">
        <f t="shared" si="59"/>
        <v>129378.79814612193</v>
      </c>
      <c r="N163" s="25">
        <f t="shared" si="68"/>
        <v>3363232.8393930439</v>
      </c>
      <c r="O163" s="4">
        <v>5.0000000000000001E-3</v>
      </c>
      <c r="P163" s="15">
        <f t="shared" si="69"/>
        <v>1401.3470164137684</v>
      </c>
      <c r="Q163" s="29">
        <f t="shared" si="64"/>
        <v>194055.21425003276</v>
      </c>
      <c r="R163" s="24">
        <f t="shared" si="60"/>
        <v>195456.56126644652</v>
      </c>
      <c r="S163" s="25">
        <f t="shared" si="70"/>
        <v>521870.92337990506</v>
      </c>
      <c r="T163" s="4">
        <v>5.0000000000000001E-3</v>
      </c>
      <c r="U163" s="15">
        <f t="shared" si="57"/>
        <v>214.46750275886509</v>
      </c>
      <c r="V163" s="25">
        <f t="shared" si="71"/>
        <v>30246.190658247189</v>
      </c>
      <c r="W163" s="24">
        <f t="shared" si="61"/>
        <v>30460.658161006053</v>
      </c>
      <c r="X163" s="33">
        <f t="shared" si="55"/>
        <v>4760.8248097597898</v>
      </c>
      <c r="Y163" s="33">
        <f t="shared" si="55"/>
        <v>660412.92912097147</v>
      </c>
      <c r="Z163" s="34">
        <f t="shared" si="56"/>
        <v>665173.75393073121</v>
      </c>
      <c r="AA163" s="18"/>
      <c r="AC163" s="40">
        <f t="shared" si="65"/>
        <v>11433128.460182125</v>
      </c>
    </row>
    <row r="164" spans="1:29" x14ac:dyDescent="0.25">
      <c r="A164" s="6"/>
      <c r="B164" s="2">
        <v>46904</v>
      </c>
      <c r="C164" s="3">
        <v>31</v>
      </c>
      <c r="D164" s="4">
        <v>5.0000000000000001E-3</v>
      </c>
      <c r="E164" s="15">
        <f t="shared" si="66"/>
        <v>5024401.152297237</v>
      </c>
      <c r="F164" s="15">
        <f t="shared" si="53"/>
        <v>2163.2838294613102</v>
      </c>
      <c r="G164" s="15">
        <f t="shared" si="62"/>
        <v>307714.45252769539</v>
      </c>
      <c r="H164" s="16">
        <f t="shared" si="58"/>
        <v>309877.73635715671</v>
      </c>
      <c r="I164" s="25">
        <f t="shared" si="67"/>
        <v>2087512.0208992469</v>
      </c>
      <c r="J164" s="4">
        <v>5.0000000000000001E-3</v>
      </c>
      <c r="K164" s="15">
        <f t="shared" si="54"/>
        <v>898.7898978871757</v>
      </c>
      <c r="L164" s="29">
        <f t="shared" si="63"/>
        <v>128480.00824823475</v>
      </c>
      <c r="M164" s="24">
        <f t="shared" si="59"/>
        <v>129378.79814612193</v>
      </c>
      <c r="N164" s="25">
        <f t="shared" si="68"/>
        <v>3169177.6251430111</v>
      </c>
      <c r="O164" s="4">
        <v>5.0000000000000001E-3</v>
      </c>
      <c r="P164" s="15">
        <f t="shared" si="69"/>
        <v>1364.5070330476854</v>
      </c>
      <c r="Q164" s="29">
        <f t="shared" si="64"/>
        <v>194092.05423339884</v>
      </c>
      <c r="R164" s="24">
        <f t="shared" si="60"/>
        <v>195456.56126644652</v>
      </c>
      <c r="S164" s="25">
        <f t="shared" si="70"/>
        <v>491624.73272165784</v>
      </c>
      <c r="T164" s="4">
        <v>5.0000000000000001E-3</v>
      </c>
      <c r="U164" s="15">
        <f t="shared" si="57"/>
        <v>208.77214677221087</v>
      </c>
      <c r="V164" s="25">
        <f t="shared" si="71"/>
        <v>30251.886014233842</v>
      </c>
      <c r="W164" s="24">
        <f t="shared" si="61"/>
        <v>30460.658161006053</v>
      </c>
      <c r="X164" s="33">
        <f t="shared" si="55"/>
        <v>4635.3529071683824</v>
      </c>
      <c r="Y164" s="33">
        <f t="shared" si="55"/>
        <v>660538.40102356276</v>
      </c>
      <c r="Z164" s="34">
        <f t="shared" si="56"/>
        <v>665173.75393073121</v>
      </c>
      <c r="AA164" s="18"/>
      <c r="AC164" s="40">
        <f t="shared" si="65"/>
        <v>10772715.531061152</v>
      </c>
    </row>
    <row r="165" spans="1:29" x14ac:dyDescent="0.25">
      <c r="A165" s="6"/>
      <c r="B165" s="2">
        <v>46934</v>
      </c>
      <c r="C165" s="3">
        <v>30</v>
      </c>
      <c r="D165" s="4">
        <v>5.0000000000000001E-3</v>
      </c>
      <c r="E165" s="15">
        <f t="shared" si="66"/>
        <v>4716686.6997695416</v>
      </c>
      <c r="F165" s="15">
        <f t="shared" si="53"/>
        <v>1965.2861249039754</v>
      </c>
      <c r="G165" s="15">
        <f t="shared" si="62"/>
        <v>307912.45023225271</v>
      </c>
      <c r="H165" s="16">
        <f t="shared" si="58"/>
        <v>309877.73635715671</v>
      </c>
      <c r="I165" s="25">
        <f t="shared" si="67"/>
        <v>1959032.0126510123</v>
      </c>
      <c r="J165" s="4">
        <v>5.0000000000000001E-3</v>
      </c>
      <c r="K165" s="15">
        <f t="shared" si="54"/>
        <v>816.26333860458851</v>
      </c>
      <c r="L165" s="29">
        <f t="shared" si="63"/>
        <v>128562.53480751734</v>
      </c>
      <c r="M165" s="24">
        <f t="shared" si="59"/>
        <v>129378.79814612193</v>
      </c>
      <c r="N165" s="25">
        <f t="shared" si="68"/>
        <v>2975085.5709096123</v>
      </c>
      <c r="O165" s="4">
        <v>5.0000000000000001E-3</v>
      </c>
      <c r="P165" s="15">
        <f t="shared" si="69"/>
        <v>1239.6189878790053</v>
      </c>
      <c r="Q165" s="29">
        <f t="shared" si="64"/>
        <v>194216.9422785675</v>
      </c>
      <c r="R165" s="24">
        <f t="shared" si="60"/>
        <v>195456.56126644652</v>
      </c>
      <c r="S165" s="25">
        <f t="shared" si="70"/>
        <v>461372.84670742397</v>
      </c>
      <c r="T165" s="4">
        <v>5.0000000000000001E-3</v>
      </c>
      <c r="U165" s="15">
        <f t="shared" si="57"/>
        <v>189.60527946880438</v>
      </c>
      <c r="V165" s="25">
        <f t="shared" si="71"/>
        <v>30271.052881537249</v>
      </c>
      <c r="W165" s="24">
        <f t="shared" si="61"/>
        <v>30460.658161006053</v>
      </c>
      <c r="X165" s="33">
        <f t="shared" si="55"/>
        <v>4210.7737308563737</v>
      </c>
      <c r="Y165" s="33">
        <f t="shared" si="55"/>
        <v>660962.98019987473</v>
      </c>
      <c r="Z165" s="34">
        <f t="shared" si="56"/>
        <v>665173.75393073121</v>
      </c>
      <c r="AA165" s="18"/>
      <c r="AC165" s="40">
        <f t="shared" si="65"/>
        <v>10112177.130037591</v>
      </c>
    </row>
    <row r="166" spans="1:29" x14ac:dyDescent="0.25">
      <c r="A166" s="6"/>
      <c r="B166" s="2">
        <v>46965</v>
      </c>
      <c r="C166" s="3">
        <v>31</v>
      </c>
      <c r="D166" s="4">
        <v>5.0000000000000001E-3</v>
      </c>
      <c r="E166" s="15">
        <f t="shared" si="66"/>
        <v>4408774.2495372891</v>
      </c>
      <c r="F166" s="15">
        <f t="shared" si="53"/>
        <v>1898.222246328555</v>
      </c>
      <c r="G166" s="15">
        <f t="shared" si="62"/>
        <v>307979.51411082817</v>
      </c>
      <c r="H166" s="16">
        <f t="shared" si="58"/>
        <v>309877.73635715671</v>
      </c>
      <c r="I166" s="25">
        <f t="shared" si="67"/>
        <v>1830469.4778434949</v>
      </c>
      <c r="J166" s="4">
        <v>5.0000000000000001E-3</v>
      </c>
      <c r="K166" s="15">
        <f t="shared" si="54"/>
        <v>788.11880296039374</v>
      </c>
      <c r="L166" s="29">
        <f t="shared" si="63"/>
        <v>128590.67934316154</v>
      </c>
      <c r="M166" s="24">
        <f t="shared" si="59"/>
        <v>129378.79814612193</v>
      </c>
      <c r="N166" s="25">
        <f t="shared" si="68"/>
        <v>2780868.6286310446</v>
      </c>
      <c r="O166" s="4">
        <v>5.0000000000000001E-3</v>
      </c>
      <c r="P166" s="15">
        <f t="shared" si="69"/>
        <v>1197.3184373272554</v>
      </c>
      <c r="Q166" s="29">
        <f t="shared" si="64"/>
        <v>194259.24282911926</v>
      </c>
      <c r="R166" s="24">
        <f t="shared" si="60"/>
        <v>195456.56126644652</v>
      </c>
      <c r="S166" s="25">
        <f t="shared" si="70"/>
        <v>431101.79382588674</v>
      </c>
      <c r="T166" s="4">
        <v>5.0000000000000001E-3</v>
      </c>
      <c r="U166" s="15">
        <f t="shared" si="57"/>
        <v>183.07062477537659</v>
      </c>
      <c r="V166" s="25">
        <f t="shared" si="71"/>
        <v>30277.587536230676</v>
      </c>
      <c r="W166" s="24">
        <f t="shared" si="61"/>
        <v>30460.658161006053</v>
      </c>
      <c r="X166" s="33">
        <f t="shared" si="55"/>
        <v>4066.7301113915805</v>
      </c>
      <c r="Y166" s="33">
        <f t="shared" si="55"/>
        <v>661107.02381933969</v>
      </c>
      <c r="Z166" s="34">
        <f t="shared" si="56"/>
        <v>665173.75393073121</v>
      </c>
      <c r="AA166" s="18"/>
      <c r="AC166" s="40">
        <f t="shared" si="65"/>
        <v>9451214.1498377156</v>
      </c>
    </row>
    <row r="167" spans="1:29" x14ac:dyDescent="0.25">
      <c r="A167" s="6"/>
      <c r="B167" s="2">
        <v>46996</v>
      </c>
      <c r="C167" s="3">
        <v>31</v>
      </c>
      <c r="D167" s="4">
        <v>5.0000000000000001E-3</v>
      </c>
      <c r="E167" s="15">
        <f t="shared" si="66"/>
        <v>4100794.7354264609</v>
      </c>
      <c r="F167" s="15">
        <f t="shared" si="53"/>
        <v>1765.6199555308374</v>
      </c>
      <c r="G167" s="15">
        <f t="shared" si="62"/>
        <v>308112.11640162586</v>
      </c>
      <c r="H167" s="16">
        <f t="shared" si="58"/>
        <v>309877.73635715671</v>
      </c>
      <c r="I167" s="25">
        <f t="shared" si="67"/>
        <v>1701878.7985003332</v>
      </c>
      <c r="J167" s="4">
        <v>5.0000000000000001E-3</v>
      </c>
      <c r="K167" s="15">
        <f t="shared" si="54"/>
        <v>732.75337157653234</v>
      </c>
      <c r="L167" s="29">
        <f t="shared" si="63"/>
        <v>128646.0447745454</v>
      </c>
      <c r="M167" s="24">
        <f t="shared" si="59"/>
        <v>129378.79814612193</v>
      </c>
      <c r="N167" s="25">
        <f t="shared" si="68"/>
        <v>2586609.3858019253</v>
      </c>
      <c r="O167" s="4">
        <v>5.0000000000000001E-3</v>
      </c>
      <c r="P167" s="15">
        <f t="shared" si="69"/>
        <v>1113.6790411091622</v>
      </c>
      <c r="Q167" s="29">
        <f t="shared" si="64"/>
        <v>194342.88222533735</v>
      </c>
      <c r="R167" s="24">
        <f t="shared" si="60"/>
        <v>195456.56126644652</v>
      </c>
      <c r="S167" s="25">
        <f t="shared" si="70"/>
        <v>400824.20628965605</v>
      </c>
      <c r="T167" s="4">
        <v>5.0000000000000001E-3</v>
      </c>
      <c r="U167" s="15">
        <f t="shared" si="57"/>
        <v>170.213019109306</v>
      </c>
      <c r="V167" s="25">
        <f t="shared" si="71"/>
        <v>30290.445141896747</v>
      </c>
      <c r="W167" s="24">
        <f t="shared" si="61"/>
        <v>30460.658161006053</v>
      </c>
      <c r="X167" s="33">
        <f t="shared" si="55"/>
        <v>3782.2653873258382</v>
      </c>
      <c r="Y167" s="33">
        <f t="shared" si="55"/>
        <v>661391.48854340531</v>
      </c>
      <c r="Z167" s="34">
        <f t="shared" si="56"/>
        <v>665173.75393073121</v>
      </c>
      <c r="AA167" s="18"/>
      <c r="AC167" s="40">
        <f t="shared" si="65"/>
        <v>8790107.1260183752</v>
      </c>
    </row>
    <row r="168" spans="1:29" x14ac:dyDescent="0.25">
      <c r="A168" s="6"/>
      <c r="B168" s="2">
        <v>47026</v>
      </c>
      <c r="C168" s="3">
        <v>30</v>
      </c>
      <c r="D168" s="4">
        <v>5.0000000000000001E-3</v>
      </c>
      <c r="E168" s="15">
        <f t="shared" si="66"/>
        <v>3792682.6190248351</v>
      </c>
      <c r="F168" s="15">
        <f t="shared" si="53"/>
        <v>1580.2844245936813</v>
      </c>
      <c r="G168" s="15">
        <f t="shared" si="62"/>
        <v>308297.45193256304</v>
      </c>
      <c r="H168" s="16">
        <f t="shared" si="58"/>
        <v>309877.73635715671</v>
      </c>
      <c r="I168" s="25">
        <f t="shared" si="67"/>
        <v>1573232.7537257879</v>
      </c>
      <c r="J168" s="4">
        <v>5.0000000000000001E-3</v>
      </c>
      <c r="K168" s="15">
        <f t="shared" si="54"/>
        <v>655.51364738574489</v>
      </c>
      <c r="L168" s="29">
        <f t="shared" si="63"/>
        <v>128723.28449873619</v>
      </c>
      <c r="M168" s="24">
        <f t="shared" si="59"/>
        <v>129378.79814612193</v>
      </c>
      <c r="N168" s="25">
        <f t="shared" si="68"/>
        <v>2392266.5035765879</v>
      </c>
      <c r="O168" s="4">
        <v>5.0000000000000001E-3</v>
      </c>
      <c r="P168" s="15">
        <f t="shared" si="69"/>
        <v>996.77770982357822</v>
      </c>
      <c r="Q168" s="29">
        <f t="shared" si="64"/>
        <v>194459.78355662295</v>
      </c>
      <c r="R168" s="24">
        <f t="shared" si="60"/>
        <v>195456.56126644652</v>
      </c>
      <c r="S168" s="25">
        <f t="shared" si="70"/>
        <v>370533.76114775933</v>
      </c>
      <c r="T168" s="4">
        <v>5.0000000000000001E-3</v>
      </c>
      <c r="U168" s="15">
        <f t="shared" si="57"/>
        <v>152.27414841688739</v>
      </c>
      <c r="V168" s="25">
        <f t="shared" si="71"/>
        <v>30308.384012589166</v>
      </c>
      <c r="W168" s="24">
        <f t="shared" si="61"/>
        <v>30460.658161006053</v>
      </c>
      <c r="X168" s="33">
        <f t="shared" si="55"/>
        <v>3384.8499302198916</v>
      </c>
      <c r="Y168" s="33">
        <f t="shared" si="55"/>
        <v>661788.90400051128</v>
      </c>
      <c r="Z168" s="34">
        <f t="shared" si="56"/>
        <v>665173.75393073121</v>
      </c>
      <c r="AA168" s="18"/>
      <c r="AC168" s="40">
        <f t="shared" si="65"/>
        <v>8128715.63747497</v>
      </c>
    </row>
    <row r="169" spans="1:29" x14ac:dyDescent="0.25">
      <c r="A169" s="6"/>
      <c r="B169" s="2">
        <v>47057</v>
      </c>
      <c r="C169" s="3">
        <v>31</v>
      </c>
      <c r="D169" s="4">
        <v>5.0000000000000001E-3</v>
      </c>
      <c r="E169" s="15">
        <f t="shared" si="66"/>
        <v>3484385.1670922721</v>
      </c>
      <c r="F169" s="15">
        <f t="shared" si="53"/>
        <v>1500.2213913869505</v>
      </c>
      <c r="G169" s="15">
        <f t="shared" si="62"/>
        <v>308377.51496576978</v>
      </c>
      <c r="H169" s="16">
        <f t="shared" si="58"/>
        <v>309877.73635715671</v>
      </c>
      <c r="I169" s="25">
        <f t="shared" si="67"/>
        <v>1444509.4692270516</v>
      </c>
      <c r="J169" s="4">
        <v>5.0000000000000001E-3</v>
      </c>
      <c r="K169" s="15">
        <f t="shared" si="54"/>
        <v>621.94157702831387</v>
      </c>
      <c r="L169" s="29">
        <f t="shared" si="63"/>
        <v>128756.85656909362</v>
      </c>
      <c r="M169" s="24">
        <f t="shared" si="59"/>
        <v>129378.79814612193</v>
      </c>
      <c r="N169" s="25">
        <f t="shared" si="68"/>
        <v>2197806.720019965</v>
      </c>
      <c r="O169" s="4">
        <v>5.0000000000000001E-3</v>
      </c>
      <c r="P169" s="15">
        <f t="shared" si="69"/>
        <v>946.27789334192926</v>
      </c>
      <c r="Q169" s="29">
        <f t="shared" si="64"/>
        <v>194510.28337310458</v>
      </c>
      <c r="R169" s="24">
        <f t="shared" si="60"/>
        <v>195456.56126644652</v>
      </c>
      <c r="S169" s="25">
        <f t="shared" si="70"/>
        <v>340225.37713517016</v>
      </c>
      <c r="T169" s="4">
        <v>5.0000000000000001E-3</v>
      </c>
      <c r="U169" s="15">
        <f t="shared" si="57"/>
        <v>144.47926974233252</v>
      </c>
      <c r="V169" s="25">
        <f t="shared" si="71"/>
        <v>30316.17889126372</v>
      </c>
      <c r="W169" s="24">
        <f t="shared" si="61"/>
        <v>30460.658161006053</v>
      </c>
      <c r="X169" s="33">
        <f t="shared" si="55"/>
        <v>3212.9201314995262</v>
      </c>
      <c r="Y169" s="33">
        <f t="shared" si="55"/>
        <v>661960.83379923156</v>
      </c>
      <c r="Z169" s="34">
        <f t="shared" si="56"/>
        <v>665173.75393073121</v>
      </c>
      <c r="AA169" s="18"/>
      <c r="AC169" s="40">
        <f t="shared" si="65"/>
        <v>7466926.7334744595</v>
      </c>
    </row>
    <row r="170" spans="1:29" x14ac:dyDescent="0.25">
      <c r="A170" s="6"/>
      <c r="B170" s="2">
        <v>47087</v>
      </c>
      <c r="C170" s="3">
        <v>30</v>
      </c>
      <c r="D170" s="4">
        <v>5.0000000000000001E-3</v>
      </c>
      <c r="E170" s="15">
        <f t="shared" si="66"/>
        <v>3176007.6521265022</v>
      </c>
      <c r="F170" s="15">
        <f t="shared" si="53"/>
        <v>1323.3365217193759</v>
      </c>
      <c r="G170" s="15">
        <f t="shared" si="62"/>
        <v>308554.39983543736</v>
      </c>
      <c r="H170" s="16">
        <f t="shared" si="58"/>
        <v>309877.73635715671</v>
      </c>
      <c r="I170" s="25">
        <f t="shared" si="67"/>
        <v>1315752.6126579579</v>
      </c>
      <c r="J170" s="4">
        <v>5.0000000000000001E-3</v>
      </c>
      <c r="K170" s="15">
        <f t="shared" si="54"/>
        <v>548.23025527414927</v>
      </c>
      <c r="L170" s="29">
        <f t="shared" si="63"/>
        <v>128830.56789084779</v>
      </c>
      <c r="M170" s="24">
        <f t="shared" si="59"/>
        <v>129378.79814612193</v>
      </c>
      <c r="N170" s="25">
        <f t="shared" si="68"/>
        <v>2003296.4366468603</v>
      </c>
      <c r="O170" s="4">
        <v>5.0000000000000001E-3</v>
      </c>
      <c r="P170" s="15">
        <f t="shared" si="69"/>
        <v>834.70684860285849</v>
      </c>
      <c r="Q170" s="29">
        <f t="shared" si="64"/>
        <v>194621.85441784366</v>
      </c>
      <c r="R170" s="24">
        <f t="shared" si="60"/>
        <v>195456.56126644652</v>
      </c>
      <c r="S170" s="25">
        <f t="shared" si="70"/>
        <v>309909.19824390643</v>
      </c>
      <c r="T170" s="4">
        <v>5.0000000000000001E-3</v>
      </c>
      <c r="U170" s="15">
        <f t="shared" si="57"/>
        <v>127.35994448379716</v>
      </c>
      <c r="V170" s="25">
        <f t="shared" si="71"/>
        <v>30333.298216522257</v>
      </c>
      <c r="W170" s="24">
        <f t="shared" si="61"/>
        <v>30460.658161006053</v>
      </c>
      <c r="X170" s="33">
        <f t="shared" si="55"/>
        <v>2833.633570080181</v>
      </c>
      <c r="Y170" s="33">
        <f t="shared" si="55"/>
        <v>662340.12036065105</v>
      </c>
      <c r="Z170" s="34">
        <f t="shared" si="56"/>
        <v>665173.75393073121</v>
      </c>
      <c r="AA170" s="18"/>
      <c r="AC170" s="40">
        <f t="shared" si="65"/>
        <v>6804965.8996752268</v>
      </c>
    </row>
    <row r="171" spans="1:29" x14ac:dyDescent="0.25">
      <c r="A171" s="6"/>
      <c r="B171" s="2">
        <v>47118</v>
      </c>
      <c r="C171" s="3">
        <v>31</v>
      </c>
      <c r="D171" s="4">
        <v>5.0000000000000001E-3</v>
      </c>
      <c r="E171" s="15">
        <f t="shared" si="66"/>
        <v>2867453.2522910647</v>
      </c>
      <c r="F171" s="15">
        <f t="shared" si="53"/>
        <v>1234.5979280697638</v>
      </c>
      <c r="G171" s="15">
        <f t="shared" si="62"/>
        <v>308643.13842908695</v>
      </c>
      <c r="H171" s="16">
        <f t="shared" si="58"/>
        <v>309877.73635715671</v>
      </c>
      <c r="I171" s="25">
        <f t="shared" si="67"/>
        <v>1186922.0447671101</v>
      </c>
      <c r="J171" s="4">
        <v>5.0000000000000001E-3</v>
      </c>
      <c r="K171" s="15">
        <f t="shared" si="54"/>
        <v>511.03588038583911</v>
      </c>
      <c r="L171" s="29">
        <f t="shared" si="63"/>
        <v>128867.76226573609</v>
      </c>
      <c r="M171" s="24">
        <f t="shared" si="59"/>
        <v>129378.79814612193</v>
      </c>
      <c r="N171" s="25">
        <f t="shared" si="68"/>
        <v>1808674.5822290166</v>
      </c>
      <c r="O171" s="4">
        <v>5.0000000000000001E-3</v>
      </c>
      <c r="P171" s="15">
        <f t="shared" si="69"/>
        <v>778.73488957082657</v>
      </c>
      <c r="Q171" s="29">
        <f t="shared" si="64"/>
        <v>194677.82637687569</v>
      </c>
      <c r="R171" s="24">
        <f t="shared" si="60"/>
        <v>195456.56126644652</v>
      </c>
      <c r="S171" s="25">
        <f t="shared" si="70"/>
        <v>279575.90002738417</v>
      </c>
      <c r="T171" s="4">
        <v>5.0000000000000001E-3</v>
      </c>
      <c r="U171" s="15">
        <f t="shared" si="57"/>
        <v>118.72401234039602</v>
      </c>
      <c r="V171" s="25">
        <f t="shared" si="71"/>
        <v>30341.934148665656</v>
      </c>
      <c r="W171" s="24">
        <f t="shared" si="61"/>
        <v>30460.658161006053</v>
      </c>
      <c r="X171" s="33">
        <f t="shared" si="55"/>
        <v>2643.0927103668255</v>
      </c>
      <c r="Y171" s="33">
        <f t="shared" si="55"/>
        <v>662530.66122036439</v>
      </c>
      <c r="Z171" s="34">
        <f t="shared" si="56"/>
        <v>665173.75393073121</v>
      </c>
      <c r="AA171" s="18"/>
      <c r="AC171" s="40">
        <f t="shared" si="65"/>
        <v>6142625.7793145757</v>
      </c>
    </row>
    <row r="172" spans="1:29" x14ac:dyDescent="0.25">
      <c r="A172" s="6"/>
      <c r="B172" s="2">
        <v>47149</v>
      </c>
      <c r="C172" s="3">
        <v>31</v>
      </c>
      <c r="D172" s="4">
        <v>5.0000000000000001E-3</v>
      </c>
      <c r="E172" s="15">
        <f t="shared" si="66"/>
        <v>2558810.1138619776</v>
      </c>
      <c r="F172" s="15">
        <f t="shared" si="53"/>
        <v>1101.7099101350182</v>
      </c>
      <c r="G172" s="15">
        <f t="shared" si="62"/>
        <v>308776.02644702169</v>
      </c>
      <c r="H172" s="16">
        <f t="shared" si="58"/>
        <v>309877.73635715671</v>
      </c>
      <c r="I172" s="25">
        <f t="shared" si="67"/>
        <v>1058054.2825013741</v>
      </c>
      <c r="J172" s="4">
        <v>5.0000000000000001E-3</v>
      </c>
      <c r="K172" s="15">
        <f t="shared" si="54"/>
        <v>455.55114941031394</v>
      </c>
      <c r="L172" s="29">
        <f t="shared" si="63"/>
        <v>128923.24699671162</v>
      </c>
      <c r="M172" s="24">
        <f t="shared" si="59"/>
        <v>129378.79814612193</v>
      </c>
      <c r="N172" s="25">
        <f t="shared" si="68"/>
        <v>1613996.755852141</v>
      </c>
      <c r="O172" s="4">
        <v>5.0000000000000001E-3</v>
      </c>
      <c r="P172" s="15">
        <f t="shared" si="69"/>
        <v>694.91526988078294</v>
      </c>
      <c r="Q172" s="29">
        <f t="shared" si="64"/>
        <v>194761.64599656573</v>
      </c>
      <c r="R172" s="24">
        <f t="shared" si="60"/>
        <v>195456.56126644652</v>
      </c>
      <c r="S172" s="25">
        <f t="shared" si="70"/>
        <v>249233.9658787185</v>
      </c>
      <c r="T172" s="4">
        <v>5.0000000000000001E-3</v>
      </c>
      <c r="U172" s="15">
        <f t="shared" si="57"/>
        <v>105.83908140055171</v>
      </c>
      <c r="V172" s="25">
        <f t="shared" si="71"/>
        <v>30354.819079605502</v>
      </c>
      <c r="W172" s="24">
        <f t="shared" si="61"/>
        <v>30460.658161006053</v>
      </c>
      <c r="X172" s="33">
        <f t="shared" si="55"/>
        <v>2358.0154108266665</v>
      </c>
      <c r="Y172" s="33">
        <f t="shared" si="55"/>
        <v>662815.73851990455</v>
      </c>
      <c r="Z172" s="34">
        <f t="shared" si="56"/>
        <v>665173.75393073121</v>
      </c>
      <c r="AA172" s="18"/>
      <c r="AC172" s="40">
        <f t="shared" si="65"/>
        <v>5480095.1180942105</v>
      </c>
    </row>
    <row r="173" spans="1:29" x14ac:dyDescent="0.25">
      <c r="A173" s="6"/>
      <c r="B173" s="2">
        <v>47177</v>
      </c>
      <c r="C173" s="3">
        <v>28</v>
      </c>
      <c r="D173" s="4">
        <v>5.0000000000000001E-3</v>
      </c>
      <c r="E173" s="15">
        <f t="shared" si="66"/>
        <v>2250034.0874149557</v>
      </c>
      <c r="F173" s="15">
        <f t="shared" si="53"/>
        <v>875.01325621692729</v>
      </c>
      <c r="G173" s="15">
        <f t="shared" si="62"/>
        <v>309002.72310093977</v>
      </c>
      <c r="H173" s="16">
        <f t="shared" si="58"/>
        <v>309877.73635715671</v>
      </c>
      <c r="I173" s="25">
        <f t="shared" si="67"/>
        <v>929131.03550466255</v>
      </c>
      <c r="J173" s="4">
        <v>5.0000000000000001E-3</v>
      </c>
      <c r="K173" s="15">
        <f t="shared" si="54"/>
        <v>361.32873602959103</v>
      </c>
      <c r="L173" s="29">
        <f t="shared" si="63"/>
        <v>129017.46941009234</v>
      </c>
      <c r="M173" s="24">
        <f t="shared" si="59"/>
        <v>129378.79814612193</v>
      </c>
      <c r="N173" s="25">
        <f t="shared" si="68"/>
        <v>1419235.1098555753</v>
      </c>
      <c r="O173" s="4">
        <v>5.0000000000000001E-3</v>
      </c>
      <c r="P173" s="15">
        <f t="shared" si="69"/>
        <v>551.92476494383482</v>
      </c>
      <c r="Q173" s="29">
        <f t="shared" si="64"/>
        <v>194904.63650150268</v>
      </c>
      <c r="R173" s="24">
        <f t="shared" si="60"/>
        <v>195456.56126644652</v>
      </c>
      <c r="S173" s="25">
        <f t="shared" si="70"/>
        <v>218879.14679911299</v>
      </c>
      <c r="T173" s="4">
        <v>5.0000000000000001E-3</v>
      </c>
      <c r="U173" s="15">
        <f t="shared" si="57"/>
        <v>83.95364534760499</v>
      </c>
      <c r="V173" s="25">
        <f t="shared" si="71"/>
        <v>30376.704515658446</v>
      </c>
      <c r="W173" s="24">
        <f t="shared" si="61"/>
        <v>30460.658161006053</v>
      </c>
      <c r="X173" s="33">
        <f t="shared" si="55"/>
        <v>1872.2204025379581</v>
      </c>
      <c r="Y173" s="33">
        <f t="shared" si="55"/>
        <v>663301.53352819325</v>
      </c>
      <c r="Z173" s="34">
        <f t="shared" si="56"/>
        <v>665173.75393073121</v>
      </c>
      <c r="AA173" s="18"/>
      <c r="AC173" s="40">
        <f t="shared" si="65"/>
        <v>4817279.3795743063</v>
      </c>
    </row>
    <row r="174" spans="1:29" x14ac:dyDescent="0.25">
      <c r="A174" s="6"/>
      <c r="B174" s="2">
        <v>47208</v>
      </c>
      <c r="C174" s="3">
        <v>31</v>
      </c>
      <c r="D174" s="4">
        <v>5.0000000000000001E-3</v>
      </c>
      <c r="E174" s="15">
        <f t="shared" si="66"/>
        <v>1941031.364314016</v>
      </c>
      <c r="F174" s="15">
        <f t="shared" si="53"/>
        <v>835.72183741297908</v>
      </c>
      <c r="G174" s="15">
        <f t="shared" si="62"/>
        <v>309042.01451974374</v>
      </c>
      <c r="H174" s="16">
        <f t="shared" si="58"/>
        <v>309877.73635715671</v>
      </c>
      <c r="I174" s="25">
        <f t="shared" si="67"/>
        <v>800113.56609457021</v>
      </c>
      <c r="J174" s="4">
        <v>5.0000000000000001E-3</v>
      </c>
      <c r="K174" s="15">
        <f t="shared" si="54"/>
        <v>344.49334095738442</v>
      </c>
      <c r="L174" s="29">
        <f t="shared" si="63"/>
        <v>129034.30480516455</v>
      </c>
      <c r="M174" s="24">
        <f t="shared" si="59"/>
        <v>129378.79814612193</v>
      </c>
      <c r="N174" s="25">
        <f t="shared" si="68"/>
        <v>1224330.4733540725</v>
      </c>
      <c r="O174" s="4">
        <v>5.0000000000000001E-3</v>
      </c>
      <c r="P174" s="15">
        <f t="shared" si="69"/>
        <v>527.14228713855903</v>
      </c>
      <c r="Q174" s="29">
        <f t="shared" si="64"/>
        <v>194929.41897930796</v>
      </c>
      <c r="R174" s="24">
        <f t="shared" si="60"/>
        <v>195456.56126644652</v>
      </c>
      <c r="S174" s="25">
        <f t="shared" si="70"/>
        <v>188502.44228345455</v>
      </c>
      <c r="T174" s="4">
        <v>5.0000000000000001E-3</v>
      </c>
      <c r="U174" s="15">
        <f t="shared" si="57"/>
        <v>80.048982339549184</v>
      </c>
      <c r="V174" s="25">
        <f t="shared" si="71"/>
        <v>30380.609178666506</v>
      </c>
      <c r="W174" s="24">
        <f t="shared" si="61"/>
        <v>30460.658161006053</v>
      </c>
      <c r="X174" s="33">
        <f t="shared" si="55"/>
        <v>1787.4064478484715</v>
      </c>
      <c r="Y174" s="33">
        <f t="shared" si="55"/>
        <v>663386.34748288279</v>
      </c>
      <c r="Z174" s="34">
        <f t="shared" si="56"/>
        <v>665173.75393073121</v>
      </c>
      <c r="AA174" s="18"/>
      <c r="AC174" s="40">
        <f t="shared" si="65"/>
        <v>4153977.8460461134</v>
      </c>
    </row>
    <row r="175" spans="1:29" x14ac:dyDescent="0.25">
      <c r="A175" s="6"/>
      <c r="B175" s="2">
        <v>47238</v>
      </c>
      <c r="C175" s="3">
        <v>30</v>
      </c>
      <c r="D175" s="4">
        <v>5.0000000000000001E-3</v>
      </c>
      <c r="E175" s="15">
        <f t="shared" si="66"/>
        <v>1631989.3497942723</v>
      </c>
      <c r="F175" s="15">
        <f t="shared" si="53"/>
        <v>679.99556241428013</v>
      </c>
      <c r="G175" s="15">
        <f t="shared" si="62"/>
        <v>309197.74079474242</v>
      </c>
      <c r="H175" s="16">
        <f t="shared" si="58"/>
        <v>309877.73635715671</v>
      </c>
      <c r="I175" s="25">
        <f t="shared" si="67"/>
        <v>671079.26128940564</v>
      </c>
      <c r="J175" s="4">
        <v>5.0000000000000001E-3</v>
      </c>
      <c r="K175" s="15">
        <f t="shared" si="54"/>
        <v>279.61635887058566</v>
      </c>
      <c r="L175" s="29">
        <f t="shared" si="63"/>
        <v>129099.18178725135</v>
      </c>
      <c r="M175" s="24">
        <f t="shared" si="59"/>
        <v>129378.79814612193</v>
      </c>
      <c r="N175" s="25">
        <f t="shared" si="68"/>
        <v>1029401.0543747646</v>
      </c>
      <c r="O175" s="4">
        <v>5.0000000000000001E-3</v>
      </c>
      <c r="P175" s="15">
        <f t="shared" si="69"/>
        <v>428.91710598948526</v>
      </c>
      <c r="Q175" s="29">
        <f t="shared" si="64"/>
        <v>195027.64416045704</v>
      </c>
      <c r="R175" s="24">
        <f t="shared" si="60"/>
        <v>195456.56126644652</v>
      </c>
      <c r="S175" s="25">
        <f t="shared" si="70"/>
        <v>158121.83310478803</v>
      </c>
      <c r="T175" s="4">
        <v>5.0000000000000001E-3</v>
      </c>
      <c r="U175" s="15">
        <f t="shared" si="57"/>
        <v>64.981575248543038</v>
      </c>
      <c r="V175" s="25">
        <f t="shared" si="71"/>
        <v>30395.676585757508</v>
      </c>
      <c r="W175" s="24">
        <f t="shared" si="61"/>
        <v>30460.658161006053</v>
      </c>
      <c r="X175" s="33">
        <f t="shared" si="55"/>
        <v>1453.510602522894</v>
      </c>
      <c r="Y175" s="33">
        <f t="shared" si="55"/>
        <v>663720.24332820834</v>
      </c>
      <c r="Z175" s="34">
        <f t="shared" si="56"/>
        <v>665173.75393073121</v>
      </c>
      <c r="AA175" s="18"/>
      <c r="AC175" s="40">
        <f t="shared" si="65"/>
        <v>3490591.4985632305</v>
      </c>
    </row>
    <row r="176" spans="1:29" x14ac:dyDescent="0.25">
      <c r="A176" s="6"/>
      <c r="B176" s="2">
        <v>47269</v>
      </c>
      <c r="C176" s="3">
        <v>31</v>
      </c>
      <c r="D176" s="4">
        <v>5.0000000000000001E-3</v>
      </c>
      <c r="E176" s="15">
        <f t="shared" si="66"/>
        <v>1322791.6089995299</v>
      </c>
      <c r="F176" s="15">
        <f t="shared" si="53"/>
        <v>569.53527609701985</v>
      </c>
      <c r="G176" s="15">
        <f t="shared" si="62"/>
        <v>309308.2010810597</v>
      </c>
      <c r="H176" s="16">
        <f t="shared" si="58"/>
        <v>309877.73635715671</v>
      </c>
      <c r="I176" s="25">
        <f t="shared" si="67"/>
        <v>541980.07950215426</v>
      </c>
      <c r="J176" s="4">
        <v>5.0000000000000001E-3</v>
      </c>
      <c r="K176" s="15">
        <f t="shared" si="54"/>
        <v>233.35253423009422</v>
      </c>
      <c r="L176" s="29">
        <f t="shared" si="63"/>
        <v>129145.44561189183</v>
      </c>
      <c r="M176" s="24">
        <f t="shared" si="59"/>
        <v>129378.79814612193</v>
      </c>
      <c r="N176" s="25">
        <f t="shared" si="68"/>
        <v>834373.41021430749</v>
      </c>
      <c r="O176" s="4">
        <v>5.0000000000000001E-3</v>
      </c>
      <c r="P176" s="15">
        <f t="shared" si="69"/>
        <v>359.2441071756046</v>
      </c>
      <c r="Q176" s="29">
        <f t="shared" si="64"/>
        <v>195097.3171592709</v>
      </c>
      <c r="R176" s="24">
        <f t="shared" si="60"/>
        <v>195456.56126644652</v>
      </c>
      <c r="S176" s="25">
        <f t="shared" si="70"/>
        <v>127726.15651903053</v>
      </c>
      <c r="T176" s="4">
        <v>5.0000000000000001E-3</v>
      </c>
      <c r="U176" s="15">
        <f t="shared" si="57"/>
        <v>54.239874686163645</v>
      </c>
      <c r="V176" s="25">
        <f t="shared" si="71"/>
        <v>30406.418286319888</v>
      </c>
      <c r="W176" s="24">
        <f t="shared" si="61"/>
        <v>30460.658161006053</v>
      </c>
      <c r="X176" s="33">
        <f t="shared" si="55"/>
        <v>1216.3717921888822</v>
      </c>
      <c r="Y176" s="33">
        <f t="shared" si="55"/>
        <v>663957.38213854237</v>
      </c>
      <c r="Z176" s="34">
        <f t="shared" si="56"/>
        <v>665173.75393073121</v>
      </c>
      <c r="AA176" s="18"/>
      <c r="AC176" s="40">
        <f t="shared" si="65"/>
        <v>2826871.2552350224</v>
      </c>
    </row>
    <row r="177" spans="1:29" x14ac:dyDescent="0.25">
      <c r="A177" s="6"/>
      <c r="B177" s="2">
        <v>47299</v>
      </c>
      <c r="C177" s="3">
        <v>30</v>
      </c>
      <c r="D177" s="4">
        <v>5.0000000000000001E-3</v>
      </c>
      <c r="E177" s="15">
        <f t="shared" si="66"/>
        <v>1013483.4079184702</v>
      </c>
      <c r="F177" s="15">
        <f t="shared" si="53"/>
        <v>422.28475329936254</v>
      </c>
      <c r="G177" s="15">
        <f t="shared" si="62"/>
        <v>309455.45160385733</v>
      </c>
      <c r="H177" s="16">
        <f t="shared" si="58"/>
        <v>309877.73635715671</v>
      </c>
      <c r="I177" s="25">
        <f t="shared" si="67"/>
        <v>412834.63389026246</v>
      </c>
      <c r="J177" s="4">
        <v>5.0000000000000001E-3</v>
      </c>
      <c r="K177" s="15">
        <f t="shared" si="54"/>
        <v>172.01443078760934</v>
      </c>
      <c r="L177" s="29">
        <f t="shared" si="63"/>
        <v>129206.78371533433</v>
      </c>
      <c r="M177" s="24">
        <f t="shared" si="59"/>
        <v>129378.79814612193</v>
      </c>
      <c r="N177" s="25">
        <f t="shared" si="68"/>
        <v>639276.09305503662</v>
      </c>
      <c r="O177" s="4">
        <v>5.0000000000000001E-3</v>
      </c>
      <c r="P177" s="15">
        <f t="shared" si="69"/>
        <v>266.36503877293194</v>
      </c>
      <c r="Q177" s="29">
        <f t="shared" si="64"/>
        <v>195190.19622767359</v>
      </c>
      <c r="R177" s="24">
        <f t="shared" si="60"/>
        <v>195456.56126644652</v>
      </c>
      <c r="S177" s="25">
        <f t="shared" si="70"/>
        <v>97319.738232710632</v>
      </c>
      <c r="T177" s="4">
        <v>5.0000000000000001E-3</v>
      </c>
      <c r="U177" s="15">
        <f t="shared" si="57"/>
        <v>39.994412972346836</v>
      </c>
      <c r="V177" s="25">
        <f t="shared" si="71"/>
        <v>30420.663748033705</v>
      </c>
      <c r="W177" s="24">
        <f t="shared" si="61"/>
        <v>30460.658161006053</v>
      </c>
      <c r="X177" s="33">
        <f t="shared" si="55"/>
        <v>900.65863583225064</v>
      </c>
      <c r="Y177" s="33">
        <f t="shared" si="55"/>
        <v>664273.09529489896</v>
      </c>
      <c r="Z177" s="34">
        <f t="shared" si="56"/>
        <v>665173.75393073121</v>
      </c>
      <c r="AA177" s="18"/>
      <c r="AC177" s="40">
        <f t="shared" si="65"/>
        <v>2162913.87309648</v>
      </c>
    </row>
    <row r="178" spans="1:29" x14ac:dyDescent="0.25">
      <c r="A178" s="6"/>
      <c r="B178" s="2">
        <v>47330</v>
      </c>
      <c r="C178" s="3">
        <v>31</v>
      </c>
      <c r="D178" s="4">
        <v>5.0000000000000001E-3</v>
      </c>
      <c r="E178" s="15">
        <f t="shared" si="66"/>
        <v>704027.95631461288</v>
      </c>
      <c r="F178" s="15">
        <f t="shared" si="53"/>
        <v>303.12314785768052</v>
      </c>
      <c r="G178" s="15">
        <f>H178-F178</f>
        <v>309574.61320929904</v>
      </c>
      <c r="H178" s="16">
        <f t="shared" si="58"/>
        <v>309877.73635715671</v>
      </c>
      <c r="I178" s="25">
        <f>I177-L177</f>
        <v>283627.85017492814</v>
      </c>
      <c r="J178" s="4">
        <v>5.0000000000000001E-3</v>
      </c>
      <c r="K178" s="15">
        <f t="shared" si="54"/>
        <v>122.11754660309406</v>
      </c>
      <c r="L178" s="29">
        <f t="shared" si="63"/>
        <v>129256.68059951883</v>
      </c>
      <c r="M178" s="24">
        <f t="shared" si="59"/>
        <v>129378.79814612193</v>
      </c>
      <c r="N178" s="25">
        <f t="shared" si="68"/>
        <v>444085.89682736306</v>
      </c>
      <c r="O178" s="4">
        <v>5.0000000000000001E-3</v>
      </c>
      <c r="P178" s="15">
        <f t="shared" si="69"/>
        <v>191.20365002289242</v>
      </c>
      <c r="Q178" s="29">
        <f t="shared" si="64"/>
        <v>195265.35761642363</v>
      </c>
      <c r="R178" s="24">
        <f t="shared" si="60"/>
        <v>195456.56126644652</v>
      </c>
      <c r="S178" s="25">
        <f t="shared" si="70"/>
        <v>66899.074484676923</v>
      </c>
      <c r="T178" s="4">
        <v>5.0000000000000001E-3</v>
      </c>
      <c r="U178" s="15">
        <f t="shared" si="57"/>
        <v>28.409196014040887</v>
      </c>
      <c r="V178" s="25">
        <f t="shared" si="71"/>
        <v>30432.248964992013</v>
      </c>
      <c r="W178" s="24">
        <f t="shared" si="61"/>
        <v>30460.658161006053</v>
      </c>
      <c r="X178" s="33">
        <f t="shared" si="55"/>
        <v>644.85354049770785</v>
      </c>
      <c r="Y178" s="33">
        <f t="shared" si="55"/>
        <v>664528.9003902335</v>
      </c>
      <c r="Z178" s="34">
        <f t="shared" si="56"/>
        <v>665173.75393073121</v>
      </c>
      <c r="AA178" s="18"/>
      <c r="AC178" s="40">
        <f t="shared" si="65"/>
        <v>1498640.777801581</v>
      </c>
    </row>
    <row r="179" spans="1:29" ht="15.75" thickBot="1" x14ac:dyDescent="0.3">
      <c r="A179" s="7"/>
      <c r="B179" s="8">
        <v>47361</v>
      </c>
      <c r="C179" s="9">
        <v>31</v>
      </c>
      <c r="D179" s="10">
        <v>5.0000000000000001E-3</v>
      </c>
      <c r="E179" s="20">
        <f t="shared" si="66"/>
        <v>394453.34310531383</v>
      </c>
      <c r="F179" s="20">
        <f>C179*D179*E179/360</f>
        <v>169.83407828145457</v>
      </c>
      <c r="G179" s="45">
        <f>E3-SUM(G16:G178)</f>
        <v>394453.34310530871</v>
      </c>
      <c r="H179" s="45">
        <f>F179+G179</f>
        <v>394623.17718359019</v>
      </c>
      <c r="I179" s="26">
        <f>I178-L178</f>
        <v>154371.16957540932</v>
      </c>
      <c r="J179" s="10">
        <v>5.0000000000000001E-3</v>
      </c>
      <c r="K179" s="20">
        <f t="shared" si="54"/>
        <v>66.465364678301242</v>
      </c>
      <c r="L179" s="45">
        <f>I8-SUM(L16:L178)</f>
        <v>154371.1695754081</v>
      </c>
      <c r="M179" s="45">
        <f>K179+L179</f>
        <v>154437.6349400864</v>
      </c>
      <c r="N179" s="26">
        <f t="shared" si="68"/>
        <v>248820.53921093943</v>
      </c>
      <c r="O179" s="10">
        <v>5.0000000000000001E-3</v>
      </c>
      <c r="P179" s="20">
        <f t="shared" si="69"/>
        <v>107.13106549359892</v>
      </c>
      <c r="Q179" s="45">
        <f>N9-SUM(Q16:Q178)</f>
        <v>248820.53921091557</v>
      </c>
      <c r="R179" s="45">
        <f>P179+Q179</f>
        <v>248927.67027640916</v>
      </c>
      <c r="S179" s="26">
        <f t="shared" si="70"/>
        <v>36466.825519684906</v>
      </c>
      <c r="T179" s="10">
        <v>5.0000000000000001E-3</v>
      </c>
      <c r="U179" s="20">
        <f t="shared" si="57"/>
        <v>15.485912206989481</v>
      </c>
      <c r="V179" s="45">
        <f>S10-SUM(V16:V178)</f>
        <v>36466.825519684702</v>
      </c>
      <c r="W179" s="45">
        <f>U179+V179</f>
        <v>36482.311431891692</v>
      </c>
      <c r="X179" s="38">
        <f t="shared" si="55"/>
        <v>358.91642066034422</v>
      </c>
      <c r="Y179" s="49">
        <f>G179+L179+Q179+V179</f>
        <v>834111.87741131708</v>
      </c>
      <c r="Z179" s="50">
        <f>F179+G179+K179+L179+P179+Q179+U179+V179</f>
        <v>834470.79383197729</v>
      </c>
      <c r="AA179" s="19"/>
      <c r="AC179" s="40">
        <f t="shared" si="65"/>
        <v>834111.87741134746</v>
      </c>
    </row>
    <row r="180" spans="1:29" x14ac:dyDescent="0.25">
      <c r="F180" s="17">
        <f>SUM(F3:F179)</f>
        <v>1892826.5177916856</v>
      </c>
      <c r="G180" s="17">
        <f>SUM(G16:G179)</f>
        <v>44866924.710000001</v>
      </c>
      <c r="H180" s="17">
        <f>SUM(H3:H179)</f>
        <v>46759751.227791786</v>
      </c>
      <c r="K180" s="17">
        <f>SUM(K3:K179)</f>
        <v>751313.22912959615</v>
      </c>
      <c r="L180" s="27">
        <f>SUM(L16:L179)</f>
        <v>18722949.489999998</v>
      </c>
      <c r="M180" s="17">
        <f>SUM(M8:M179)</f>
        <v>19474262.71912954</v>
      </c>
      <c r="P180" s="27">
        <f>SUM(P9:P179)</f>
        <v>1122792.6649608696</v>
      </c>
      <c r="Q180" s="27">
        <f>SUM(Q16:Q179)</f>
        <v>28300000</v>
      </c>
      <c r="R180" s="27">
        <f>SUM(R9:R179)</f>
        <v>29422792.664960977</v>
      </c>
      <c r="U180" s="27">
        <f>SUM(U10:U179)</f>
        <v>169209.97764399456</v>
      </c>
      <c r="V180" s="27">
        <f>SUM(V16:V179)</f>
        <v>4410125.8</v>
      </c>
      <c r="W180" s="27">
        <f>SUM(W10:W179)</f>
        <v>4579335.7776439814</v>
      </c>
      <c r="X180" s="35">
        <f t="shared" si="55"/>
        <v>3936142.389526146</v>
      </c>
      <c r="Y180" s="35">
        <f>SUM(Y3:Y179)</f>
        <v>96300000.000000015</v>
      </c>
      <c r="Z180" s="36">
        <f>SUM(Z10:Z179)</f>
        <v>100079034.19339311</v>
      </c>
    </row>
    <row r="181" spans="1:29" x14ac:dyDescent="0.25">
      <c r="G181" s="17">
        <f>G180-E3</f>
        <v>0</v>
      </c>
      <c r="H181" s="17">
        <f>H180-G180-F180</f>
        <v>9.9651515483856201E-8</v>
      </c>
      <c r="L181" s="27">
        <f>I8-SUM(L16:L179)</f>
        <v>0</v>
      </c>
      <c r="M181" s="17">
        <f>M180-L180-K180</f>
        <v>-5.4482370615005493E-8</v>
      </c>
      <c r="Q181" s="17">
        <f>Q180-N9</f>
        <v>0</v>
      </c>
      <c r="R181" s="17">
        <f>R180-Q180-P180</f>
        <v>1.0710209608078003E-7</v>
      </c>
      <c r="V181" s="27">
        <f>S10-SUM(V16:V179)</f>
        <v>0</v>
      </c>
      <c r="W181" s="17">
        <f>W180-V180-U180</f>
        <v>-1.2980308383703232E-8</v>
      </c>
    </row>
    <row r="183" spans="1:29" x14ac:dyDescent="0.25">
      <c r="F183" s="15"/>
      <c r="K183" s="15"/>
      <c r="L183" s="17"/>
      <c r="M183" s="17"/>
      <c r="P183" s="15"/>
      <c r="Q183" s="17"/>
      <c r="R183" s="17"/>
      <c r="U183" s="15"/>
      <c r="V183" s="17"/>
      <c r="W183" s="17"/>
    </row>
    <row r="184" spans="1:29" x14ac:dyDescent="0.25">
      <c r="K184" s="17"/>
      <c r="L184" s="17"/>
      <c r="P184" s="17"/>
      <c r="Q184" s="17"/>
      <c r="U184" s="17"/>
      <c r="V184" s="17"/>
    </row>
    <row r="185" spans="1:29" x14ac:dyDescent="0.25">
      <c r="F185" s="17" t="s">
        <v>19</v>
      </c>
      <c r="G185" s="17">
        <v>26794.736357156722</v>
      </c>
      <c r="K185" s="17" t="s">
        <v>19</v>
      </c>
      <c r="L185" s="17">
        <v>11187.59814612194</v>
      </c>
      <c r="P185" s="17" t="s">
        <v>19</v>
      </c>
      <c r="Q185" s="17">
        <v>16900.881266446511</v>
      </c>
      <c r="U185" s="17" t="s">
        <v>19</v>
      </c>
      <c r="V185" s="17">
        <v>2635.4581610060513</v>
      </c>
      <c r="X185" s="35" t="s">
        <v>19</v>
      </c>
      <c r="Y185" s="35">
        <v>55859.481413498586</v>
      </c>
    </row>
  </sheetData>
  <pageMargins left="0.70866141732283472" right="0.70866141732283472" top="0.78740157480314965" bottom="0.78740157480314965" header="0.31496062992125984" footer="0.31496062992125984"/>
  <pageSetup paperSize="9" scale="52" fitToHeight="0" orientation="landscape" horizontalDpi="4294967293" r:id="rId1"/>
  <headerFooter>
    <oddHeader>&amp;LSplátkový kalendář &amp;CVýstavní property s.r.o.&amp;RIV. tranche 7/2015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Nyní</vt:lpstr>
      <vt:lpstr>Navrh_varianta 2</vt:lpstr>
      <vt:lpstr>'Navrh_varianta 2'!Oblast_tisku</vt:lpstr>
      <vt:lpstr>Nyní!Oblast_tisku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Hromasová</dc:creator>
  <cp:lastModifiedBy>Novák Jakub</cp:lastModifiedBy>
  <cp:lastPrinted>2017-08-29T13:01:57Z</cp:lastPrinted>
  <dcterms:created xsi:type="dcterms:W3CDTF">2014-01-10T12:13:45Z</dcterms:created>
  <dcterms:modified xsi:type="dcterms:W3CDTF">2020-05-21T12:38:17Z</dcterms:modified>
</cp:coreProperties>
</file>