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kluckova2398\OneDrive - Moravskoslezský kraj\ORJ 8\Informace o čerpání - materiály\ZK 2020-09-03 (RK 2020-08-17)\ZK 2020-09-03\"/>
    </mc:Choice>
  </mc:AlternateContent>
  <xr:revisionPtr revIDLastSave="507" documentId="13_ncr:1_{1A3B5B4B-4D9C-471F-ABBD-AD9D50B0C852}" xr6:coauthVersionLast="44" xr6:coauthVersionMax="44" xr10:uidLastSave="{740FDD11-A73F-4818-95CA-E33BCF6AF645}"/>
  <bookViews>
    <workbookView xWindow="-120" yWindow="-120" windowWidth="29040" windowHeight="15840" tabRatio="713" firstSheet="2" activeTab="3" xr2:uid="{00000000-000D-0000-FFFF-FFFF00000000}"/>
  </bookViews>
  <sheets>
    <sheet name="paragrafy 2020" sheetId="18" state="hidden" r:id="rId1"/>
    <sheet name="položky 2020" sheetId="19" state="hidden" r:id="rId2"/>
    <sheet name="Příjmy" sheetId="17" r:id="rId3"/>
    <sheet name="Výdaje" sheetId="13" r:id="rId4"/>
  </sheets>
  <externalReferences>
    <externalReference r:id="rId5"/>
  </externalReferences>
  <definedNames>
    <definedName name="_xlnm._FilterDatabase" localSheetId="0" hidden="1">'paragrafy 2020'!$A$1:$D$526</definedName>
    <definedName name="_xlnm._FilterDatabase" localSheetId="1" hidden="1">'položky 2020'!$A$1:$D$558</definedName>
    <definedName name="_xlnm.Print_Titles" localSheetId="0">'paragrafy 2020'!$1:$1</definedName>
    <definedName name="_xlnm.Print_Titles" localSheetId="1">'položky 2020'!$1:$1</definedName>
    <definedName name="_xlnm.Print_Titles" localSheetId="2">Příjmy!$3:$4</definedName>
    <definedName name="_xlnm.Print_Titles" localSheetId="3">Výdaje!$4:$4</definedName>
    <definedName name="_xlnm.Print_Area" localSheetId="2">Příjmy!$A:$G</definedName>
    <definedName name="_xlnm.Print_Area" localSheetId="3">Výdaje!$A:$G</definedName>
    <definedName name="Z_9096AAA6_9BEA_4B6C_B57C_8341C887C560_.wvu.PrintTitles" localSheetId="0" hidden="1">'paragrafy 2020'!$1:$1</definedName>
    <definedName name="Z_9096AAA6_9BEA_4B6C_B57C_8341C887C560_.wvu.PrintTitles" localSheetId="1" hidden="1">'položky 2020'!$1:$1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0" i="17" l="1"/>
  <c r="F242" i="17"/>
  <c r="E238" i="17"/>
  <c r="F238" i="17"/>
  <c r="E14" i="17"/>
  <c r="F14" i="17"/>
  <c r="F284" i="13"/>
  <c r="D287" i="13" l="1"/>
  <c r="D286" i="13"/>
  <c r="D284" i="13"/>
  <c r="D283" i="13"/>
  <c r="D280" i="13"/>
  <c r="F280" i="13"/>
  <c r="E280" i="13"/>
  <c r="E284" i="13" s="1"/>
  <c r="F278" i="13"/>
  <c r="F273" i="13"/>
  <c r="E273" i="13"/>
  <c r="E278" i="13"/>
  <c r="F257" i="13"/>
  <c r="E257" i="13"/>
  <c r="F239" i="13"/>
  <c r="E239" i="13"/>
  <c r="D204" i="13"/>
  <c r="E204" i="13"/>
  <c r="F204" i="13"/>
  <c r="F181" i="13" l="1"/>
  <c r="E181" i="13"/>
  <c r="D181" i="13"/>
  <c r="F177" i="13"/>
  <c r="F170" i="13"/>
  <c r="E170" i="13"/>
  <c r="D170" i="13"/>
  <c r="F152" i="13"/>
  <c r="E152" i="13"/>
  <c r="F132" i="13"/>
  <c r="E132" i="13"/>
  <c r="F119" i="13"/>
  <c r="E119" i="13"/>
  <c r="D119" i="13"/>
  <c r="F90" i="13"/>
  <c r="E90" i="13"/>
  <c r="D90" i="13"/>
  <c r="F26" i="13"/>
  <c r="D26" i="13"/>
  <c r="E26" i="13"/>
  <c r="F7" i="13"/>
  <c r="E7" i="13"/>
  <c r="E283" i="13" s="1"/>
  <c r="E286" i="13" s="1"/>
  <c r="E287" i="13" s="1"/>
  <c r="D7" i="13"/>
  <c r="E162" i="17"/>
  <c r="F162" i="17"/>
  <c r="E144" i="17"/>
  <c r="F144" i="17"/>
  <c r="F141" i="17"/>
  <c r="D78" i="17"/>
  <c r="E78" i="17"/>
  <c r="F78" i="17"/>
  <c r="D90" i="17"/>
  <c r="E90" i="17"/>
  <c r="F90" i="17"/>
  <c r="G240" i="17" s="1"/>
  <c r="D111" i="17"/>
  <c r="E111" i="17"/>
  <c r="F111" i="17"/>
  <c r="D230" i="17"/>
  <c r="E230" i="17"/>
  <c r="F230" i="17"/>
  <c r="F241" i="17" s="1"/>
  <c r="D36" i="17"/>
  <c r="E36" i="17"/>
  <c r="F36" i="17"/>
  <c r="D83" i="17"/>
  <c r="E83" i="17"/>
  <c r="F83" i="17"/>
  <c r="D120" i="17"/>
  <c r="E120" i="17"/>
  <c r="F120" i="17"/>
  <c r="D131" i="17"/>
  <c r="E131" i="17"/>
  <c r="F131" i="17"/>
  <c r="F198" i="17"/>
  <c r="E198" i="17"/>
  <c r="D198" i="17"/>
  <c r="D209" i="17"/>
  <c r="E209" i="17"/>
  <c r="F209" i="17"/>
  <c r="F243" i="17" l="1"/>
  <c r="F244" i="17" s="1"/>
  <c r="F283" i="13"/>
  <c r="F286" i="13" s="1"/>
  <c r="F287" i="13" s="1"/>
  <c r="G287" i="13" s="1"/>
  <c r="G277" i="13"/>
  <c r="G276" i="13"/>
  <c r="G275" i="13"/>
  <c r="G274" i="13"/>
  <c r="G273" i="13"/>
  <c r="G265" i="13"/>
  <c r="G264" i="13"/>
  <c r="G263" i="13"/>
  <c r="G262" i="13"/>
  <c r="G261" i="13"/>
  <c r="G260" i="13"/>
  <c r="G259" i="13"/>
  <c r="G256" i="13"/>
  <c r="G255" i="13"/>
  <c r="G254" i="13"/>
  <c r="G253" i="13"/>
  <c r="G252" i="13"/>
  <c r="G251" i="13"/>
  <c r="G250" i="13"/>
  <c r="G249" i="13"/>
  <c r="G248" i="13"/>
  <c r="G247" i="13"/>
  <c r="G246" i="13"/>
  <c r="G245" i="13"/>
  <c r="G244" i="13"/>
  <c r="G243" i="13"/>
  <c r="G242" i="13"/>
  <c r="G241" i="13"/>
  <c r="G238" i="13"/>
  <c r="G237" i="13"/>
  <c r="G236" i="13"/>
  <c r="G235" i="13"/>
  <c r="G234" i="13"/>
  <c r="G233" i="13"/>
  <c r="G232" i="13"/>
  <c r="G231" i="13"/>
  <c r="G230" i="13"/>
  <c r="G229" i="13"/>
  <c r="G228" i="13"/>
  <c r="G227" i="13"/>
  <c r="G226" i="13"/>
  <c r="G225" i="13"/>
  <c r="G224" i="13"/>
  <c r="G223" i="13"/>
  <c r="G222" i="13"/>
  <c r="G221" i="13"/>
  <c r="G220" i="13"/>
  <c r="G219" i="13"/>
  <c r="G218" i="13"/>
  <c r="G217" i="13"/>
  <c r="G216" i="13"/>
  <c r="G215" i="13"/>
  <c r="G214" i="13"/>
  <c r="G213" i="13"/>
  <c r="G212" i="13"/>
  <c r="G211" i="13"/>
  <c r="G210" i="13"/>
  <c r="G209" i="13"/>
  <c r="G208" i="13"/>
  <c r="G207" i="13"/>
  <c r="G206" i="13"/>
  <c r="G203" i="13"/>
  <c r="G202" i="13"/>
  <c r="G201" i="13"/>
  <c r="G200" i="13"/>
  <c r="G199" i="13"/>
  <c r="G198" i="13"/>
  <c r="G197" i="13"/>
  <c r="G196" i="13"/>
  <c r="G195" i="13"/>
  <c r="G192" i="13"/>
  <c r="G180" i="13"/>
  <c r="G178" i="13"/>
  <c r="G177" i="13"/>
  <c r="G176" i="13"/>
  <c r="G175" i="13"/>
  <c r="G174" i="13"/>
  <c r="G173" i="13"/>
  <c r="G172" i="13"/>
  <c r="G171" i="13"/>
  <c r="G169" i="13"/>
  <c r="G168" i="13"/>
  <c r="G167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G154" i="13"/>
  <c r="G153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0" i="13"/>
  <c r="G129" i="13"/>
  <c r="G128" i="13"/>
  <c r="G127" i="13"/>
  <c r="G126" i="13"/>
  <c r="G125" i="13"/>
  <c r="G124" i="13"/>
  <c r="G123" i="13"/>
  <c r="G122" i="13"/>
  <c r="G121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89" i="13"/>
  <c r="G88" i="13"/>
  <c r="G87" i="13"/>
  <c r="G86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0" i="13"/>
  <c r="G59" i="13"/>
  <c r="G58" i="13"/>
  <c r="G57" i="13"/>
  <c r="G56" i="13"/>
  <c r="G55" i="13"/>
  <c r="G54" i="13"/>
  <c r="G53" i="13"/>
  <c r="G52" i="13"/>
  <c r="G51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6" i="13"/>
  <c r="G5" i="13"/>
  <c r="G7" i="13"/>
  <c r="G26" i="13"/>
  <c r="G90" i="13"/>
  <c r="G119" i="13"/>
  <c r="G132" i="13"/>
  <c r="G152" i="13"/>
  <c r="G170" i="13"/>
  <c r="G181" i="13"/>
  <c r="G193" i="13"/>
  <c r="G204" i="13"/>
  <c r="G239" i="13"/>
  <c r="G257" i="13"/>
  <c r="G266" i="13"/>
  <c r="G278" i="13"/>
  <c r="G280" i="13"/>
  <c r="G284" i="13"/>
  <c r="C279" i="13"/>
  <c r="C186" i="13"/>
  <c r="C184" i="13"/>
  <c r="C183" i="13"/>
  <c r="C177" i="13"/>
  <c r="C176" i="13"/>
  <c r="C175" i="13"/>
  <c r="C174" i="13"/>
  <c r="C173" i="13"/>
  <c r="C172" i="13"/>
  <c r="C171" i="13"/>
  <c r="C265" i="13"/>
  <c r="C264" i="13"/>
  <c r="C263" i="13"/>
  <c r="C262" i="13"/>
  <c r="C261" i="13"/>
  <c r="C260" i="13"/>
  <c r="C259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192" i="13"/>
  <c r="C203" i="13"/>
  <c r="C202" i="13"/>
  <c r="C201" i="13"/>
  <c r="C200" i="13"/>
  <c r="C199" i="13"/>
  <c r="C198" i="13"/>
  <c r="C197" i="13"/>
  <c r="C196" i="13"/>
  <c r="C195" i="13"/>
  <c r="C131" i="13"/>
  <c r="C130" i="13"/>
  <c r="C129" i="13"/>
  <c r="C128" i="13"/>
  <c r="C127" i="13"/>
  <c r="C126" i="13"/>
  <c r="C125" i="13"/>
  <c r="C124" i="13"/>
  <c r="C123" i="13"/>
  <c r="C122" i="13"/>
  <c r="C121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6" i="13"/>
  <c r="C5" i="13"/>
  <c r="G286" i="13" l="1"/>
  <c r="G283" i="13"/>
  <c r="G14" i="17"/>
  <c r="G27" i="17"/>
  <c r="G31" i="17"/>
  <c r="G36" i="17"/>
  <c r="G42" i="17"/>
  <c r="G46" i="17"/>
  <c r="G49" i="17"/>
  <c r="G52" i="17"/>
  <c r="G58" i="17"/>
  <c r="G62" i="17"/>
  <c r="G65" i="17"/>
  <c r="G78" i="17"/>
  <c r="G83" i="17"/>
  <c r="G86" i="17"/>
  <c r="G90" i="17"/>
  <c r="G93" i="17"/>
  <c r="G98" i="17"/>
  <c r="G105" i="17"/>
  <c r="G108" i="17"/>
  <c r="G120" i="17"/>
  <c r="G123" i="17"/>
  <c r="G127" i="17"/>
  <c r="G162" i="17"/>
  <c r="G165" i="17"/>
  <c r="G169" i="17"/>
  <c r="G172" i="17"/>
  <c r="G179" i="17"/>
  <c r="G182" i="17"/>
  <c r="G185" i="17"/>
  <c r="G195" i="17"/>
  <c r="G198" i="17"/>
  <c r="G201" i="17"/>
  <c r="G209" i="17"/>
  <c r="G214" i="17"/>
  <c r="G220" i="17"/>
  <c r="G230" i="17"/>
  <c r="G238" i="17"/>
  <c r="G243" i="17"/>
  <c r="G241" i="17"/>
  <c r="G244" i="17"/>
  <c r="G237" i="17"/>
  <c r="G236" i="17"/>
  <c r="G229" i="17"/>
  <c r="G228" i="17"/>
  <c r="G227" i="17"/>
  <c r="G226" i="17"/>
  <c r="G225" i="17"/>
  <c r="G224" i="17"/>
  <c r="G223" i="17"/>
  <c r="G222" i="17"/>
  <c r="G219" i="17"/>
  <c r="G218" i="17"/>
  <c r="G217" i="17"/>
  <c r="G216" i="17"/>
  <c r="G212" i="17"/>
  <c r="G211" i="17"/>
  <c r="G208" i="17"/>
  <c r="G207" i="17"/>
  <c r="G206" i="17"/>
  <c r="G200" i="17"/>
  <c r="G197" i="17"/>
  <c r="G192" i="17"/>
  <c r="G191" i="17"/>
  <c r="G190" i="17"/>
  <c r="G189" i="17"/>
  <c r="G188" i="17"/>
  <c r="G184" i="17"/>
  <c r="G181" i="17"/>
  <c r="G178" i="17"/>
  <c r="G177" i="17"/>
  <c r="G171" i="17"/>
  <c r="G168" i="17"/>
  <c r="G167" i="17"/>
  <c r="G164" i="17"/>
  <c r="G161" i="17"/>
  <c r="G158" i="17"/>
  <c r="G119" i="17"/>
  <c r="G118" i="17"/>
  <c r="G116" i="17"/>
  <c r="G115" i="17"/>
  <c r="G114" i="17"/>
  <c r="G113" i="17"/>
  <c r="G107" i="17"/>
  <c r="G104" i="17"/>
  <c r="G103" i="17"/>
  <c r="G95" i="17"/>
  <c r="G92" i="17"/>
  <c r="G80" i="17"/>
  <c r="G77" i="17"/>
  <c r="G64" i="17"/>
  <c r="G61" i="17"/>
  <c r="G60" i="17"/>
  <c r="G57" i="17"/>
  <c r="G51" i="17"/>
  <c r="G48" i="17"/>
  <c r="G45" i="17"/>
  <c r="G44" i="17"/>
  <c r="G41" i="17"/>
  <c r="G34" i="17"/>
  <c r="G33" i="17"/>
  <c r="G30" i="17"/>
  <c r="G29" i="17"/>
  <c r="G13" i="17"/>
  <c r="G12" i="17"/>
  <c r="G11" i="17"/>
  <c r="G10" i="17"/>
  <c r="G9" i="17"/>
  <c r="G8" i="17"/>
  <c r="G7" i="17"/>
  <c r="G6" i="17"/>
  <c r="G5" i="17"/>
  <c r="C214" i="17"/>
  <c r="C209" i="17"/>
  <c r="C201" i="17"/>
  <c r="C198" i="17"/>
  <c r="C195" i="17"/>
  <c r="C185" i="17"/>
  <c r="C182" i="17"/>
  <c r="C179" i="17"/>
  <c r="C174" i="17"/>
  <c r="C175" i="17"/>
  <c r="C172" i="17"/>
  <c r="C169" i="17"/>
  <c r="C165" i="17"/>
  <c r="C162" i="17"/>
  <c r="C156" i="17"/>
  <c r="C153" i="17"/>
  <c r="C150" i="17"/>
  <c r="C147" i="17"/>
  <c r="C144" i="17"/>
  <c r="C141" i="17"/>
  <c r="C138" i="17"/>
  <c r="C135" i="17"/>
  <c r="C131" i="17"/>
  <c r="C127" i="17"/>
  <c r="C123" i="17"/>
  <c r="C120" i="17"/>
  <c r="C111" i="17"/>
  <c r="C108" i="17"/>
  <c r="C105" i="17"/>
  <c r="C101" i="17"/>
  <c r="C98" i="17"/>
  <c r="C93" i="17"/>
  <c r="C90" i="17"/>
  <c r="C86" i="17"/>
  <c r="C83" i="17"/>
  <c r="C78" i="17"/>
  <c r="C74" i="17"/>
  <c r="C71" i="17"/>
  <c r="C68" i="17"/>
  <c r="C65" i="17"/>
  <c r="C62" i="17"/>
  <c r="C58" i="17"/>
  <c r="C55" i="17"/>
  <c r="C52" i="17"/>
  <c r="C49" i="17"/>
  <c r="C46" i="17"/>
  <c r="C42" i="17"/>
  <c r="C39" i="17"/>
  <c r="C36" i="17"/>
  <c r="C31" i="17"/>
  <c r="C27" i="17"/>
  <c r="C23" i="17"/>
  <c r="C20" i="17"/>
  <c r="C17" i="17"/>
  <c r="C237" i="17"/>
  <c r="C236" i="17"/>
  <c r="C235" i="17"/>
  <c r="C233" i="17"/>
  <c r="C232" i="17"/>
  <c r="C229" i="17"/>
  <c r="C228" i="17"/>
  <c r="C227" i="17"/>
  <c r="C226" i="17"/>
  <c r="C225" i="17"/>
  <c r="C224" i="17"/>
  <c r="C223" i="17"/>
  <c r="C222" i="17"/>
  <c r="C219" i="17"/>
  <c r="C218" i="17"/>
  <c r="C217" i="17"/>
  <c r="C216" i="17"/>
  <c r="C213" i="17"/>
  <c r="C212" i="17"/>
  <c r="C211" i="17"/>
  <c r="C208" i="17"/>
  <c r="C207" i="17"/>
  <c r="C206" i="17"/>
  <c r="C205" i="17"/>
  <c r="C204" i="17"/>
  <c r="C203" i="17"/>
  <c r="C200" i="17"/>
  <c r="C197" i="17"/>
  <c r="C194" i="17"/>
  <c r="C193" i="17"/>
  <c r="C192" i="17"/>
  <c r="C191" i="17"/>
  <c r="C190" i="17"/>
  <c r="C189" i="17"/>
  <c r="C188" i="17"/>
  <c r="C187" i="17"/>
  <c r="C184" i="17"/>
  <c r="C181" i="17"/>
  <c r="C178" i="17"/>
  <c r="C177" i="17"/>
  <c r="C171" i="17"/>
  <c r="C168" i="17"/>
  <c r="C167" i="17"/>
  <c r="C164" i="17"/>
  <c r="C161" i="17"/>
  <c r="C160" i="17"/>
  <c r="C159" i="17"/>
  <c r="C158" i="17"/>
  <c r="C155" i="17"/>
  <c r="C152" i="17"/>
  <c r="C149" i="17"/>
  <c r="C146" i="17"/>
  <c r="C143" i="17"/>
  <c r="C140" i="17"/>
  <c r="C137" i="17"/>
  <c r="C134" i="17"/>
  <c r="C133" i="17"/>
  <c r="C130" i="17"/>
  <c r="C129" i="17"/>
  <c r="C126" i="17"/>
  <c r="C125" i="17"/>
  <c r="C122" i="17"/>
  <c r="C119" i="17"/>
  <c r="C118" i="17"/>
  <c r="C117" i="17"/>
  <c r="C116" i="17"/>
  <c r="C115" i="17"/>
  <c r="C114" i="17"/>
  <c r="C113" i="17"/>
  <c r="C110" i="17"/>
  <c r="C107" i="17"/>
  <c r="C104" i="17"/>
  <c r="C103" i="17"/>
  <c r="C100" i="17"/>
  <c r="C97" i="17"/>
  <c r="C96" i="17"/>
  <c r="C95" i="17"/>
  <c r="C92" i="17"/>
  <c r="C89" i="17"/>
  <c r="C88" i="17"/>
  <c r="C85" i="17"/>
  <c r="C82" i="17"/>
  <c r="C81" i="17"/>
  <c r="C80" i="17"/>
  <c r="C77" i="17"/>
  <c r="C76" i="17"/>
  <c r="C73" i="17"/>
  <c r="C70" i="17"/>
  <c r="C67" i="17"/>
  <c r="C64" i="17"/>
  <c r="C61" i="17"/>
  <c r="C60" i="17"/>
  <c r="C57" i="17"/>
  <c r="C54" i="17"/>
  <c r="C51" i="17"/>
  <c r="C48" i="17"/>
  <c r="C45" i="17"/>
  <c r="C44" i="17"/>
  <c r="C41" i="17"/>
  <c r="C13" i="17"/>
  <c r="C12" i="17"/>
  <c r="C11" i="17"/>
  <c r="C10" i="17"/>
  <c r="C9" i="17"/>
  <c r="C8" i="17"/>
  <c r="C7" i="17"/>
  <c r="C6" i="17"/>
  <c r="C5" i="17"/>
  <c r="C38" i="17"/>
  <c r="C35" i="17"/>
  <c r="C34" i="17"/>
  <c r="C33" i="17"/>
  <c r="C30" i="17"/>
  <c r="C29" i="17"/>
  <c r="C26" i="17"/>
  <c r="C25" i="17"/>
  <c r="C22" i="17"/>
  <c r="C19" i="17"/>
  <c r="C16" i="17"/>
</calcChain>
</file>

<file path=xl/sharedStrings.xml><?xml version="1.0" encoding="utf-8"?>
<sst xmlns="http://schemas.openxmlformats.org/spreadsheetml/2006/main" count="1245" uniqueCount="1141">
  <si>
    <t>PLNĚNÍ ROZPOČTU MORAVSKOSLEZSKÉHO KRAJE K 31. červenci 2020</t>
  </si>
  <si>
    <t>PŘÍJMY</t>
  </si>
  <si>
    <t>v tis. Kč</t>
  </si>
  <si>
    <t>OdPa</t>
  </si>
  <si>
    <t>Položka</t>
  </si>
  <si>
    <t>Text</t>
  </si>
  <si>
    <t>Schválený rozpočet</t>
  </si>
  <si>
    <t>Upravený rozpočet</t>
  </si>
  <si>
    <t>Skutečnost</t>
  </si>
  <si>
    <t>% plnění UR</t>
  </si>
  <si>
    <t xml:space="preserve">       </t>
  </si>
  <si>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</si>
  <si>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</si>
  <si>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</si>
  <si>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</si>
  <si>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právnických osob za kraje</t>
  </si>
  <si>
    <t>Daň z přidané hodnoty</t>
  </si>
  <si>
    <t>Poplatky za znečišťování ovzduší</t>
  </si>
  <si>
    <t>Poplatek za odebrané množství podzemní vody</t>
  </si>
  <si>
    <t>Správní poplatky</t>
  </si>
  <si>
    <t>Daňové příjmy</t>
  </si>
  <si>
    <t>Sankční platby přijaté od státu, obcí a krajů</t>
  </si>
  <si>
    <t>Ostatní záležitosti lesního hospodářství</t>
  </si>
  <si>
    <t>Sankční platby přijaté od jiných subjektů</t>
  </si>
  <si>
    <t>Rybářství</t>
  </si>
  <si>
    <t>Příjmy z poskytování služeb a výrobků</t>
  </si>
  <si>
    <t>Vnitřní obchod</t>
  </si>
  <si>
    <t>Přijaté nekapitálové příspěvky a náhrady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</si>
  <si>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</si>
  <si>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</si>
  <si>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</si>
  <si>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</si>
  <si>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</si>
  <si>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</si>
  <si>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záležitosti v dopravě</t>
  </si>
  <si>
    <t>Odvody příspěvkových organizací</t>
  </si>
  <si>
    <t>Gymnázia</t>
  </si>
  <si>
    <t>Přijaté neinvestiční dary</t>
  </si>
  <si>
    <t>Střední školy</t>
  </si>
  <si>
    <t>Domovy mládeže</t>
  </si>
  <si>
    <t>Ostatní odvody příspěvkových organizací</t>
  </si>
  <si>
    <t>Střediska volného času</t>
  </si>
  <si>
    <t>Ostatní záležitosti vzdělávání</t>
  </si>
  <si>
    <t>Divadelní činnost</t>
  </si>
  <si>
    <t>Hudební činnost</t>
  </si>
  <si>
    <t>Činnosti knihovnické</t>
  </si>
  <si>
    <t>Činnosti muzeí a galerií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</si>
  <si>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</si>
  <si>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</si>
  <si>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</si>
  <si>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</si>
  <si>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</si>
  <si>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Ostatní činnost ve zdravotnictví</t>
  </si>
  <si>
    <t>Územní plánování</t>
  </si>
  <si>
    <t>Územní rozvoj</t>
  </si>
  <si>
    <t>Ostatní příjmy z vlastní činnosti</t>
  </si>
  <si>
    <t>Příjmy z pronájmu pozemků</t>
  </si>
  <si>
    <t>Příjmy z prodeje pozemků</t>
  </si>
  <si>
    <t>Ostatní činnosti k ochraně ovzduší</t>
  </si>
  <si>
    <t>Ostatní správa v ochraně životního prostředí</t>
  </si>
  <si>
    <t>Ostatní přijaté vratky transferů</t>
  </si>
  <si>
    <t>Ostatní dávky sociální pomoci</t>
  </si>
  <si>
    <t>Ostatní sociální péče a pomoc rodině a manželství</t>
  </si>
  <si>
    <t>Domovy pro seniory</t>
  </si>
  <si>
    <t>Domy na půl cesty</t>
  </si>
  <si>
    <t>Nízkoprahová zařízení pro děti a mládež</t>
  </si>
  <si>
    <t>Sociálně terapeutické dílny</t>
  </si>
  <si>
    <t>Zabezpečení potřeb ozbrojených sil</t>
  </si>
  <si>
    <t>Krizová opatření</t>
  </si>
  <si>
    <t>Ostatní správa v oblasti krizového řízení</t>
  </si>
  <si>
    <t>Záležitosti krizového řízení jinde nezařazené</t>
  </si>
  <si>
    <t>Požární ochrana - profesionální část</t>
  </si>
  <si>
    <t>Zastupitelstva krajů</t>
  </si>
  <si>
    <t>Ostatní příjmy z pronájmu majetku</t>
  </si>
  <si>
    <t>Neidentifikované příjmy</t>
  </si>
  <si>
    <t>Činnost regionální správy</t>
  </si>
  <si>
    <t>Příjmy z úroků (část)</t>
  </si>
  <si>
    <t>Obecné příjmy a výdaje z finančních operací</t>
  </si>
  <si>
    <t>Přijaté pojistné náhrady</t>
  </si>
  <si>
    <t>Pojištění funkčně nespecifikované</t>
  </si>
  <si>
    <t>Finanční vypořádání minulých let</t>
  </si>
  <si>
    <t xml:space="preserve">      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</si>
  <si>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</si>
  <si>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</si>
  <si>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</si>
  <si>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</si>
  <si>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</si>
  <si>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cizích států</t>
  </si>
  <si>
    <t>Neinvestiční přijaté transfery</t>
  </si>
  <si>
    <t>Investiční přijaté transfery ze státních fondů</t>
  </si>
  <si>
    <t>Investiční přijaté transfery od obcí</t>
  </si>
  <si>
    <t>Investiční přijaté transfery</t>
  </si>
  <si>
    <t>Vlastní příjmy celkem</t>
  </si>
  <si>
    <t xml:space="preserve">Dotace celkem        </t>
  </si>
  <si>
    <t xml:space="preserve">Konsolidace příjmů   </t>
  </si>
  <si>
    <t xml:space="preserve">Příjmy celkem        </t>
  </si>
  <si>
    <t>PŘÍJMY PO KONSOLIDACI</t>
  </si>
  <si>
    <t>VÝDAJE</t>
  </si>
  <si>
    <t>Běžné výdaje</t>
  </si>
  <si>
    <t>Správa v lesním hospodářství</t>
  </si>
  <si>
    <t>Celospolečenské funkce lesů</t>
  </si>
  <si>
    <t>Skupina 1 - Zemědělství, lesní hospodářství a rybářství - celkem</t>
  </si>
  <si>
    <t>Úspora energie a obnovitelné zdroje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</si>
  <si>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</si>
  <si>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</si>
  <si>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</si>
  <si>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</si>
  <si>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</si>
  <si>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</si>
  <si>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</si>
  <si>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</si>
  <si>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</si>
  <si>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</si>
  <si>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Střední odborné školy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</si>
  <si>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</si>
  <si>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</si>
  <si>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</si>
  <si>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</si>
  <si>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</si>
  <si>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</si>
  <si>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Vyšší odborné školy</t>
  </si>
  <si>
    <t>Základní umělecké školy</t>
  </si>
  <si>
    <t>Mezinárodní spolupráce ve vzdělávání</t>
  </si>
  <si>
    <t>Vydavatelská činnost</t>
  </si>
  <si>
    <t>Výstavní činnosti v kultuře</t>
  </si>
  <si>
    <t>Rozhlas a televize</t>
  </si>
  <si>
    <t>Ostatní záležitosti sdělovacích prostředků</t>
  </si>
  <si>
    <t>Lázeňské léčebny, ozdravovny, sanatoria</t>
  </si>
  <si>
    <t>Zdravotnická záchranná služba</t>
  </si>
  <si>
    <t>Ostatní speciální zdravotnická péče</t>
  </si>
  <si>
    <t>Změny technologií vytápění</t>
  </si>
  <si>
    <t>Monitoring ochrany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</si>
  <si>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</si>
  <si>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</si>
  <si>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</si>
  <si>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</si>
  <si>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</si>
  <si>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</si>
  <si>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</si>
  <si>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</si>
  <si>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</si>
  <si>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</si>
  <si>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dětem a mládeži</t>
  </si>
  <si>
    <t>Sociální rehabilitace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</si>
  <si>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</si>
  <si>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</si>
  <si>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</si>
  <si>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</si>
  <si>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</si>
  <si>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Terénní programy</t>
  </si>
  <si>
    <t>Skupina 4 - Sociální věci a politika zaměstnanosti - celkem</t>
  </si>
  <si>
    <t>Ochrana obyvatelstva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</si>
  <si>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</si>
  <si>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</si>
  <si>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</si>
  <si>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</si>
  <si>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</si>
  <si>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</si>
  <si>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</si>
  <si>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</si>
  <si>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zastupitelstva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</si>
  <si>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</si>
  <si>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</si>
  <si>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</si>
  <si>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</si>
  <si>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</si>
  <si>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</si>
  <si>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</si>
  <si>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</si>
  <si>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</si>
  <si>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</si>
  <si>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zastupitelstev územních samosprávných cel</t>
  </si>
  <si>
    <t>Činnost regionálních rad</t>
  </si>
  <si>
    <t>Mezinárodní spolupráce (jinde nezařazená)</t>
  </si>
  <si>
    <t>Ostatní finanční operace</t>
  </si>
  <si>
    <t>5901 - Nespecifikované rezervy</t>
  </si>
  <si>
    <t>Skupina 6 - Všeobecná veřejná správa a služby - celkem</t>
  </si>
  <si>
    <t>Převody vlastním rozpočtovým účtům</t>
  </si>
  <si>
    <t>Ostatní převody vlastním fondům</t>
  </si>
  <si>
    <t>Kapitálové výdaje</t>
  </si>
  <si>
    <t>Pořízení dlouhodobého hmotného majetku</t>
  </si>
  <si>
    <t>6125 - Výpočetní technika</t>
  </si>
  <si>
    <t>Pořízení dlouhodobého nehmotného majetku</t>
  </si>
  <si>
    <t>6111 - Programové vybavení</t>
  </si>
  <si>
    <t>6121 - Budovy, haly a stavby</t>
  </si>
  <si>
    <t>6122 - Stroje, přístroje a zařízení</t>
  </si>
  <si>
    <t>6123 - Dopravní prostředky</t>
  </si>
  <si>
    <t xml:space="preserve">Běžné výdaje celkem  </t>
  </si>
  <si>
    <t xml:space="preserve">Kapitálové výdaje    </t>
  </si>
  <si>
    <t xml:space="preserve">Konsolidace výdajů   </t>
  </si>
  <si>
    <t xml:space="preserve">Výdaje celkem        </t>
  </si>
  <si>
    <t>VÝDAJE PO KONSOLIDACI</t>
  </si>
  <si>
    <t>PARAGRAF</t>
  </si>
  <si>
    <t>Název paragrafu</t>
  </si>
  <si>
    <t>Bod vyhlášky</t>
  </si>
  <si>
    <t>Nová náplň paragrafu / změna náplně paragrafu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</si>
  <si>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</si>
  <si>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</si>
  <si>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</si>
  <si>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</si>
  <si>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</si>
  <si>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</si>
  <si>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</si>
  <si>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</si>
  <si>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</si>
  <si>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</si>
  <si>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</si>
  <si>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</si>
  <si>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</si>
  <si>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</si>
  <si>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</si>
  <si>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</si>
  <si>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</si>
  <si>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</si>
  <si>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</si>
  <si>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</si>
  <si>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</si>
  <si>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</si>
  <si>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</si>
  <si>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</si>
  <si>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</si>
  <si>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</si>
  <si>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</si>
  <si>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</si>
  <si>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</si>
  <si>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</si>
  <si>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</si>
  <si>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</si>
  <si>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</si>
  <si>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</si>
  <si>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</si>
  <si>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</si>
  <si>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</si>
  <si>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</si>
  <si>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</si>
  <si>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</si>
  <si>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 energetiky, průmyslu, stavebnictví, obchodu a služeb</t>
  </si>
  <si>
    <t>Činnost ostatních 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</si>
  <si>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</si>
  <si>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</si>
  <si>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</si>
  <si>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</si>
  <si>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</si>
  <si>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</si>
  <si>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</si>
  <si>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</si>
  <si>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</si>
  <si>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</si>
  <si>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</si>
  <si>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</si>
  <si>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</si>
  <si>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</si>
  <si>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</si>
  <si>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</si>
  <si>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</si>
  <si>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</si>
  <si>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</si>
  <si>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</si>
  <si>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</si>
  <si>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</si>
  <si>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</si>
  <si>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Ostatní správa v dopravě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</si>
  <si>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</si>
  <si>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</si>
  <si>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</si>
  <si>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</si>
  <si>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</si>
  <si>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– drážní</t>
  </si>
  <si>
    <t>Dopravní obslužnost veřejnými službami - smíšená</t>
  </si>
  <si>
    <t>Pitná voda</t>
  </si>
  <si>
    <t>Odvádění a čištění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</si>
  <si>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</si>
  <si>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</si>
  <si>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</si>
  <si>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</si>
  <si>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</si>
  <si>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</si>
  <si>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</si>
  <si>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</si>
  <si>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</si>
  <si>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</si>
  <si>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</si>
  <si>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</si>
  <si>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</si>
  <si>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</si>
  <si>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</si>
  <si>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</si>
  <si>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</si>
  <si>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</si>
  <si>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</si>
  <si>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</si>
  <si>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</si>
  <si>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</si>
  <si>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</si>
  <si>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</si>
  <si>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Všeobecné pracovní záležitosti jinde nezařazené</t>
  </si>
  <si>
    <t>Centrální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</si>
  <si>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</si>
  <si>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</si>
  <si>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</si>
  <si>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</si>
  <si>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</si>
  <si>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</si>
  <si>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</si>
  <si>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</si>
  <si>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</si>
  <si>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</si>
  <si>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</si>
  <si>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</si>
  <si>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</si>
  <si>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</si>
  <si>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</si>
  <si>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</si>
  <si>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</si>
  <si>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</si>
  <si>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</si>
  <si>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</si>
  <si>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</si>
  <si>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</si>
  <si>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</si>
  <si>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</si>
  <si>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</si>
  <si>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</si>
  <si>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</si>
  <si>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</si>
  <si>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</si>
  <si>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</si>
  <si>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</si>
  <si>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</si>
  <si>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</si>
  <si>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</si>
  <si>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</si>
  <si>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</si>
  <si>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</si>
  <si>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</si>
  <si>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</si>
  <si>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</si>
  <si>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</si>
  <si>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</si>
  <si>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</si>
  <si>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</si>
  <si>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</si>
  <si>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</si>
  <si>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Výstup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</si>
  <si>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</si>
  <si>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</si>
  <si>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</si>
  <si>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</si>
  <si>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</si>
  <si>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</si>
  <si>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</si>
  <si>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</si>
  <si>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</si>
  <si>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</si>
  <si>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</si>
  <si>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</si>
  <si>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</si>
  <si>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</si>
  <si>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</si>
  <si>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</si>
  <si>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</si>
  <si>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</si>
  <si>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</si>
  <si>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</si>
  <si>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</si>
  <si>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</si>
  <si>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</si>
  <si>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</si>
  <si>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</si>
  <si>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</si>
  <si>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</si>
  <si>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</si>
  <si>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</si>
  <si>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</si>
  <si>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</si>
  <si>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</si>
  <si>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</si>
  <si>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</si>
  <si>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</si>
  <si>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 a chronicky nemocným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</si>
  <si>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</si>
  <si>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</si>
  <si>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</si>
  <si>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</si>
  <si>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</si>
  <si>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</si>
  <si>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</si>
  <si>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</si>
  <si>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</si>
  <si>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</si>
  <si>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</si>
  <si>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</si>
  <si>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</si>
  <si>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</si>
  <si>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</si>
  <si>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</si>
  <si>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</si>
  <si>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</si>
  <si>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</si>
  <si>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</si>
  <si>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</si>
  <si>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</si>
  <si>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</si>
  <si>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</si>
  <si>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</si>
  <si>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</si>
  <si>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</si>
  <si>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</si>
  <si>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</si>
  <si>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</si>
  <si>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</si>
  <si>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</si>
  <si>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(jiných než nebezpečných a komunálních)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</si>
  <si>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</si>
  <si>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</si>
  <si>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</si>
  <si>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</si>
  <si>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</si>
  <si>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</si>
  <si>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</si>
  <si>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</si>
  <si>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</si>
  <si>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</si>
  <si>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</si>
  <si>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Ostatní činností k ochraně přírody a krajiny</t>
  </si>
  <si>
    <t>Konstrukce a uplatnění protihlukových zařízení (protihlukové stěny a bariéry, okna, zapouzdření strojů apod.)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</si>
  <si>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</si>
  <si>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</si>
  <si>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</si>
  <si>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</si>
  <si>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</si>
  <si>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vysoce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</si>
  <si>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</si>
  <si>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</si>
  <si>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</si>
  <si>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</si>
  <si>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</si>
  <si>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</si>
  <si>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</si>
  <si>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</si>
  <si>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</si>
  <si>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obyvatelstvo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</si>
  <si>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</si>
  <si>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</si>
  <si>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</si>
  <si>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</si>
  <si>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</si>
  <si>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</si>
  <si>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</si>
  <si>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</si>
  <si>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</si>
  <si>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</si>
  <si>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mateřství a těhotenství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</si>
  <si>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</si>
  <si>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</si>
  <si>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</si>
  <si>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</si>
  <si>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</si>
  <si>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</si>
  <si>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</si>
  <si>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</si>
  <si>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</si>
  <si>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</si>
  <si>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</si>
  <si>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</si>
  <si>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</si>
  <si>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</si>
  <si>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</si>
  <si>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</si>
  <si>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</si>
  <si>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</si>
  <si>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</si>
  <si>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</si>
  <si>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</si>
  <si>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</si>
  <si>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</si>
  <si>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</si>
  <si>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</si>
  <si>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</si>
  <si>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</si>
  <si>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</si>
  <si>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</si>
  <si>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</si>
  <si>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</si>
  <si>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</si>
  <si>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</si>
  <si>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</si>
  <si>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</si>
  <si>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</si>
  <si>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</si>
  <si>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</si>
  <si>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</si>
  <si>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</si>
  <si>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</si>
  <si>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</si>
  <si>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</si>
  <si>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</si>
  <si>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</si>
  <si>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</si>
  <si>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</si>
  <si>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</si>
  <si>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</si>
  <si>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</si>
  <si>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</si>
  <si>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</si>
  <si>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</si>
  <si>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</si>
  <si>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</si>
  <si>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</si>
  <si>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obyvatelstva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</si>
  <si>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</si>
  <si>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</si>
  <si>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</si>
  <si>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</si>
  <si>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</si>
  <si>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</si>
  <si>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</si>
  <si>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</si>
  <si>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</si>
  <si>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</si>
  <si>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</si>
  <si>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</si>
  <si>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</si>
  <si>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</si>
  <si>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</si>
  <si>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</si>
  <si>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</si>
  <si>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</si>
  <si>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</si>
  <si>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</si>
  <si>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</si>
  <si>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</si>
  <si>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</si>
  <si>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</si>
  <si>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</si>
  <si>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</si>
  <si>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</si>
  <si>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</si>
  <si>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</si>
  <si>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</si>
  <si>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</si>
  <si>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obyvatelstva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</si>
  <si>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</si>
  <si>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</si>
  <si>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</si>
  <si>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</si>
  <si>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</si>
  <si>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</si>
  <si>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</si>
  <si>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obyvatelstva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</si>
  <si>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</si>
  <si>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</si>
  <si>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</si>
  <si>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</si>
  <si>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</si>
  <si>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</si>
  <si>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</si>
  <si>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</si>
  <si>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</si>
  <si>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</si>
  <si>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</si>
  <si>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</si>
  <si>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</si>
  <si>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</si>
  <si>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</si>
  <si>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</si>
  <si>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</si>
  <si>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</si>
  <si>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</si>
  <si>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</si>
  <si>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</si>
  <si>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</si>
  <si>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</si>
  <si>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</si>
  <si>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</si>
  <si>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</si>
  <si>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</si>
  <si>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</si>
  <si>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</si>
  <si>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</si>
  <si>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</si>
  <si>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</si>
  <si>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</si>
  <si>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</si>
  <si>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</si>
  <si>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</si>
  <si>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</si>
  <si>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</si>
  <si>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</si>
  <si>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</si>
  <si>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</si>
  <si>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</si>
  <si>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</si>
  <si>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</si>
  <si>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</si>
  <si>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</si>
  <si>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(nezařazené v jiných funkcích)</t>
  </si>
  <si>
    <t>Finanční správa</t>
  </si>
  <si>
    <t>Celní správa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</si>
  <si>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</si>
  <si>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</si>
  <si>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</si>
  <si>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</si>
  <si>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</si>
  <si>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</si>
  <si>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</si>
  <si>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</si>
  <si>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</si>
  <si>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</si>
  <si>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</si>
  <si>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</si>
  <si>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</si>
  <si>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</si>
  <si>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</si>
  <si>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</si>
  <si>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</si>
  <si>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</si>
  <si>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</si>
  <si>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</si>
  <si>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</si>
  <si>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Ostatní činnosti jinde nezařazené</t>
  </si>
  <si>
    <t>Vysvětlivky barevného označení:</t>
  </si>
  <si>
    <t>změna názvu/náplně již existujícího paragrafu</t>
  </si>
  <si>
    <t>nově zavedený paragraf</t>
  </si>
  <si>
    <t>zrušený paragraf</t>
  </si>
  <si>
    <t>POLOŽKA</t>
  </si>
  <si>
    <t>Název položky</t>
  </si>
  <si>
    <t>Nová náplň položky / změna náplně položky</t>
  </si>
  <si>
    <t>Zrušené daně, jejichž předmětem je příjem fyzických osob</t>
  </si>
  <si>
    <t>Daň z příjmů právnických osob za obce</t>
  </si>
  <si>
    <t>Zrušené daně, jejichž předmětem je příjem právnických osob</t>
  </si>
  <si>
    <t>Zrušené daně ze zboží a služeb</t>
  </si>
  <si>
    <t>Spotřební daň z minerálních olejů</t>
  </si>
  <si>
    <t>Spotřební daň z lihu</t>
  </si>
  <si>
    <t>Spotřební daň z piva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</si>
  <si>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</si>
  <si>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</si>
  <si>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</si>
  <si>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</si>
  <si>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</si>
  <si>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Spotřební daň ze zahřívaných tabákových výrobků</t>
  </si>
  <si>
    <t>Daň ze zemního plynu a některých dalších plynů</t>
  </si>
  <si>
    <t>Daň z pevných paliv</t>
  </si>
  <si>
    <t>Daň z elektřiny</t>
  </si>
  <si>
    <t>Odvod z elektřiny ze slunečního záření</t>
  </si>
  <si>
    <t>Daň z digitálních služeb</t>
  </si>
  <si>
    <t>Daň silniční</t>
  </si>
  <si>
    <t>Poplatek za užívání dálnic a rychlostních silnic</t>
  </si>
  <si>
    <t>Poplatek za vypouštění odpadních vod do vod povrchových</t>
  </si>
  <si>
    <t>Poplatky za uložení odpadů</t>
  </si>
  <si>
    <t>Odvody za odnětí půdy ze zemědělského půdního fondu</t>
  </si>
  <si>
    <t>Poplatky za odnětí pozemků plnění funkcí lesa</t>
  </si>
  <si>
    <t>Poplatek za povolené vypouštění odpadních vod do vod podzemních</t>
  </si>
  <si>
    <t>Poplatek za komunální odpad</t>
  </si>
  <si>
    <t>Registrační a evidenční poplatky za obaly</t>
  </si>
  <si>
    <t>Ostatní poplatky a odvody v oblasti životního prostředí</t>
  </si>
  <si>
    <t>Poplatek za provoz systému shromažďování, sběru, přepravy, třídění, využívání a odstraňování komunálních odpadů</t>
  </si>
  <si>
    <t>Poplatek ze psů</t>
  </si>
  <si>
    <t>Poplatek z pobytu</t>
  </si>
  <si>
    <t>Poplatek za užívání veřejného prostranství</t>
  </si>
  <si>
    <t>Poplatek ze vstupného</t>
  </si>
  <si>
    <t>Poplatek z ubytovací kapacity</t>
  </si>
  <si>
    <t>Poplatek za povolení k vjezdu do vybraných míst</t>
  </si>
  <si>
    <t>Poplatek za zhodnocení stavebního pozemku</t>
  </si>
  <si>
    <t>Zrušené místní poplatky</t>
  </si>
  <si>
    <t>Příjmy za zkoušky z odborné způsobilosti od žadatelů o řidičské oprávnění</t>
  </si>
  <si>
    <t>Příjmy z licencí pro kamionovou dopravu</t>
  </si>
  <si>
    <t>Příjmy úhrad za dobývání nerostů a poplatků za geologické práce</t>
  </si>
  <si>
    <t>Ostatní odvody z vybraných činností a služeb jinde neuvedené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</si>
  <si>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</si>
  <si>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</si>
  <si>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</si>
  <si>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Ostatní poplatky na činnost správních úřadů</t>
  </si>
  <si>
    <t>Daň z hazardních her s výjimkou dílčí daně z technických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</si>
  <si>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</si>
  <si>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</si>
  <si>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</si>
  <si>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Dílčí daň z technických her</t>
  </si>
  <si>
    <t>Clo</t>
  </si>
  <si>
    <t>Zrušené daně z mezinárodního obchodu a transakcí</t>
  </si>
  <si>
    <t>Daň z nemovitých věcí</t>
  </si>
  <si>
    <t>Daň dědická</t>
  </si>
  <si>
    <t>Daň darovací</t>
  </si>
  <si>
    <r>
      <t>Daň z nabytí nemovitých věcí</t>
    </r>
    <r>
      <rPr>
        <sz val="10"/>
        <rFont val="Tahoma"/>
        <family val="2"/>
        <charset val="238"/>
      </rPr>
      <t xml:space="preserve"> </t>
    </r>
  </si>
  <si>
    <t>Zrušené daně z majetkových a kapitálových převodů</t>
  </si>
  <si>
    <t>Pojistné na důchodové pojištění od zaměstnavatelů</t>
  </si>
  <si>
    <t>Pojistné na důchodové pojištění od zaměstnanců</t>
  </si>
  <si>
    <t>Pojistné na důchodové pojištění od osob samostatně výdělečně činných (dále jen "OSVČ")</t>
  </si>
  <si>
    <t>Pojistné na nemocenské pojištění od zaměstnavatelů</t>
  </si>
  <si>
    <t>Pojistné na nemocenské pojištění od zaměstnanců</t>
  </si>
  <si>
    <t>Příspěvky na státní politiku zaměstnanosti od zaměstnavatelů</t>
  </si>
  <si>
    <t>Příspěvky na státní politiku zaměstnanosti od zaměstnanců</t>
  </si>
  <si>
    <t>Příspěvky na státní politiku zaměstnanosti od OSVČ</t>
  </si>
  <si>
    <t>Přirážky k pojistnému</t>
  </si>
  <si>
    <t>Příslušenství pojistného</t>
  </si>
  <si>
    <t>Nevyjasněné, neidentifikované a nezařazené příjmy z pojistného na sociální zabezpečení</t>
  </si>
  <si>
    <t>Pojistné na veřejné zdravotní pojištění od zaměstnavatelů</t>
  </si>
  <si>
    <t>Pojistné na veřejné zdravotní pojištění od zaměstnanců</t>
  </si>
  <si>
    <t>Pojistné na veřejné zdravotní pojištění od OSVČ</t>
  </si>
  <si>
    <t>Příslušenství pojistného na veřejné zdravotní pojištění</t>
  </si>
  <si>
    <t>Zrušené daně a odvody z objemu mezd</t>
  </si>
  <si>
    <t>Nerozúčtované, neidentifikované a nezařaditelné daňové příjmy</t>
  </si>
  <si>
    <t>Tržby z prodeje kolků</t>
  </si>
  <si>
    <t>Odvody nahrazující zaměstnávání občanů se změněnou pracovní schopností</t>
  </si>
  <si>
    <t>Příslušenství</t>
  </si>
  <si>
    <t>Dávky z cukru</t>
  </si>
  <si>
    <t>Příjmy z prodeje zboží (již nakoupeného za účelem prodeje)</t>
  </si>
  <si>
    <t>Příjmy ze školného</t>
  </si>
  <si>
    <t>Mýtné</t>
  </si>
  <si>
    <t>Odvody přebytků ústřední banky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</si>
  <si>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</si>
  <si>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</si>
  <si>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</si>
  <si>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</si>
  <si>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</si>
  <si>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Neúrokové příjmy z finančních derivátů kromě k vlastním dluhopisům</t>
  </si>
  <si>
    <t>Příjmy z podílů na zisku a dividend</t>
  </si>
  <si>
    <t>Kursové rozdíly v příjmech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</si>
  <si>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</si>
  <si>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</si>
  <si>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</si>
  <si>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</si>
  <si>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</si>
  <si>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</si>
  <si>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>Soudní poplatky</t>
  </si>
  <si>
    <t>Přijaté vratky transférů od jiných veřejných rozpočtů</t>
  </si>
  <si>
    <t>Ostatní příjmy z finančního vypořádání předchozích let od jiných veřejných rozpočtů</t>
  </si>
  <si>
    <t>Příjmy z finančního vypořádání minulých let mezi krajem a obcemi</t>
  </si>
  <si>
    <t>Vratky nevyužitých prostředků z Národního fondu</t>
  </si>
  <si>
    <t>Úhrady prostředků vynaložených podle zákona o ochraně zaměstnanců při platební neschopnosti zaměstnavatele</t>
  </si>
  <si>
    <t>Příjmy z finančního vypořádání minulých let mezi obcemi</t>
  </si>
  <si>
    <t>Příjmy z finančního vypořádání minulých let mezi regionální radou a kraji, obcemi a dobrovolnými svazky obcí</t>
  </si>
  <si>
    <t>Příjmy z prodeje krátkodobého a drobného dlouhodobého majetku</t>
  </si>
  <si>
    <t>Vratky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</si>
  <si>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</si>
  <si>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</si>
  <si>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Poplatek za využívání zdroje  přírodní minerální vody</t>
  </si>
  <si>
    <t>Platba k úhradě správy vodních toků a správy povodí</t>
  </si>
  <si>
    <t>Příjmy dobíhajících úhrad z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</si>
  <si>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</si>
  <si>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</si>
  <si>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</si>
  <si>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OSVČ</t>
  </si>
  <si>
    <t>Dobrovolné pojistné na důchodové pojištění</t>
  </si>
  <si>
    <t xml:space="preserve">Dočasné zatřídění příjmů </t>
  </si>
  <si>
    <t>Splátky půjčených prostředků od podnikatelských subjektů - fyzických osob</t>
  </si>
  <si>
    <t>Splátky půjčených prostředků od ponikatelských nefinančních subjektů - právnických osob</t>
  </si>
  <si>
    <t>Splátky půjčených prostředků od podnikatelských finančních subjektů -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</si>
  <si>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</si>
  <si>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</si>
  <si>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</si>
  <si>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</si>
  <si>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</si>
  <si>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</si>
  <si>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</si>
  <si>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</si>
  <si>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</si>
  <si>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</si>
  <si>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</si>
  <si>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</si>
  <si>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</si>
  <si>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</si>
  <si>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</si>
  <si>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</si>
  <si>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</si>
  <si>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clech</t>
  </si>
  <si>
    <t>Podíl na dávkách z cukru</t>
  </si>
  <si>
    <t>Podíl na DPH z telekomunikačních a podobných služeb spravované pro EU</t>
  </si>
  <si>
    <t>Příjmy z prodeje ostatních nemovitých věcí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</si>
  <si>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</si>
  <si>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</si>
  <si>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</si>
  <si>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</si>
  <si>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</si>
  <si>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</si>
  <si>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akcií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</si>
  <si>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</si>
  <si>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</si>
  <si>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</si>
  <si>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</si>
  <si>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</si>
  <si>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</si>
  <si>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</si>
  <si>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zdravotního pojištění</t>
  </si>
  <si>
    <t>Ostatní neinvestiční přijaté transfery ze státního rozpočtu</t>
  </si>
  <si>
    <t>Ostatní neinvestiční přijaté trasfery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</si>
  <si>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</si>
  <si>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</si>
  <si>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</si>
  <si>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</si>
  <si>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</si>
  <si>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rozpočtových účtů</t>
  </si>
  <si>
    <t>Převody z rezervních fondů organizačních složek státu</t>
  </si>
  <si>
    <t>Převody z jiných fondů organizačních složek státu</t>
  </si>
  <si>
    <t>Neinvestiční převody mezi statutárními městy (hl. m. Prahou) a jejich městskými obvody nebo částmi - příjmy</t>
  </si>
  <si>
    <t>Ostatní převody z vlastních fondů</t>
  </si>
  <si>
    <t>Převody z vlastních fondů přes rok</t>
  </si>
  <si>
    <t>Neinvestiční přijaté transfery od mezinárodních institucí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</si>
  <si>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</si>
  <si>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</si>
  <si>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</si>
  <si>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</si>
  <si>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</si>
  <si>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</si>
  <si>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</si>
  <si>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</si>
  <si>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</si>
  <si>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</si>
  <si>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veřejných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</si>
  <si>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</si>
  <si>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</si>
  <si>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</si>
  <si>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</si>
  <si>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</si>
  <si>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</si>
  <si>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</si>
  <si>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</si>
  <si>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</si>
  <si>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Investiční převody mezi statutárními městy (hl. m. Prahou) a jejich městskými obvody nebo částmi - příjmy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</si>
  <si>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</si>
  <si>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</si>
  <si>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</si>
  <si>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</si>
  <si>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</si>
  <si>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</si>
  <si>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</si>
  <si>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</si>
  <si>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</si>
  <si>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Peněžní náležitosti vojáků v záloze ve službě</t>
  </si>
  <si>
    <t>Kázeňské odměny poskytnuté formou peněžitých darů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</si>
  <si>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</si>
  <si>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</si>
  <si>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</si>
  <si>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</si>
  <si>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</si>
  <si>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počítačových programů</t>
  </si>
  <si>
    <t>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</si>
  <si>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</si>
  <si>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</si>
  <si>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</si>
  <si>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</si>
  <si>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</si>
  <si>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</si>
  <si>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</t>
  </si>
  <si>
    <t>Učebnice a bezplatně poskytované školní potřeby</t>
  </si>
  <si>
    <t>Knihy, učební pomůcky a tisk</t>
  </si>
  <si>
    <t>Drobný hmotný dlouhodobý majetek</t>
  </si>
  <si>
    <t>Nákup zboží (za účelem dalšího prodeje)</t>
  </si>
  <si>
    <t>Nákup materiálu jinde nezařazený</t>
  </si>
  <si>
    <t>Úroky vlastní</t>
  </si>
  <si>
    <t>Kursové rozdíly ve výdajích</t>
  </si>
  <si>
    <t>Úroky vzniklé převzetím cizích závazků</t>
  </si>
  <si>
    <t>Poplatky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</si>
  <si>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</si>
  <si>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</si>
  <si>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</si>
  <si>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</si>
  <si>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</si>
  <si>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Studená voda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</si>
  <si>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</si>
  <si>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</si>
  <si>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</si>
  <si>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</si>
  <si>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</si>
  <si>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</si>
  <si>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</si>
  <si>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</si>
  <si>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</si>
  <si>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</si>
  <si>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Nájemné za půdu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</si>
  <si>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</si>
  <si>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</si>
  <si>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</si>
  <si>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</si>
  <si>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</si>
  <si>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Programové vybavení </t>
  </si>
  <si>
    <t>Cestovné</t>
  </si>
  <si>
    <t>Pohoštění</t>
  </si>
  <si>
    <t>Účastnické poplatky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</si>
  <si>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</si>
  <si>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</si>
  <si>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</si>
  <si>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</si>
  <si>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</si>
  <si>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</si>
  <si>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</si>
  <si>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</si>
  <si>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Jistoty</t>
  </si>
  <si>
    <t>Zaplacené sankce</t>
  </si>
  <si>
    <t>Poskytnuté náhrady</t>
  </si>
  <si>
    <t>Výdaje na dopravní územní obslužnost</t>
  </si>
  <si>
    <t>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</si>
  <si>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</si>
  <si>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</si>
  <si>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</si>
  <si>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</si>
  <si>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</si>
  <si>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tranfery finančním institucím</t>
  </si>
  <si>
    <t>Neinvestiční transfery nefinančním podnikatelským subjektům - fyzickým osobám</t>
  </si>
  <si>
    <t>Neinvestiční transfery nefinančním podnikatelským subjektům - právnickým osobám</t>
  </si>
  <si>
    <t>Neinvestiční transfery finančním a podobným institucím ve vlastnictví státu</t>
  </si>
  <si>
    <t>Neinvestiční transfery vybraným podnikatelským subjektům ve vlastnictví státu</t>
  </si>
  <si>
    <t>Neinvestiční transfery obecním a krajským nemocnicím - obchodním společnostem</t>
  </si>
  <si>
    <t>Ostatní neinvestiční transfery podnikatelským subjektům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</si>
  <si>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</si>
  <si>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</si>
  <si>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</si>
  <si>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</si>
  <si>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</si>
  <si>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</si>
  <si>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</si>
  <si>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</si>
  <si>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</si>
  <si>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</si>
  <si>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</si>
  <si>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</si>
  <si>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</si>
  <si>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</si>
  <si>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</si>
  <si>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</si>
  <si>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</si>
  <si>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</si>
  <si>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</si>
  <si>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</si>
  <si>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</si>
  <si>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veřejným rozpočtům územní úrovně 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</si>
  <si>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</si>
  <si>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</si>
  <si>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</si>
  <si>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</si>
  <si>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</si>
  <si>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</si>
  <si>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</si>
  <si>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</si>
  <si>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</si>
  <si>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</si>
  <si>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</si>
  <si>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(hl. m. Prahou) a jejich městskými obvody nebo částmi - výdaje</t>
  </si>
  <si>
    <t>Převody do vlastních fondů přes rok</t>
  </si>
  <si>
    <t>Nákup kolků</t>
  </si>
  <si>
    <t>Platby daní a poplatků státnímu rozpočtu</t>
  </si>
  <si>
    <t>Úhrada sankcí jiným rozpočtům</t>
  </si>
  <si>
    <t xml:space="preserve">Vratky transferů poskytnutých z veřejných rozpočtů </t>
  </si>
  <si>
    <t>Platby daní a poplatků krajům, obcím a státním fondům</t>
  </si>
  <si>
    <t>Výdaje z finančního vypořádání minulých let mezi krajem a obcemi</t>
  </si>
  <si>
    <t>Výdaje z finančního vypořádání minulých let mezi obcemi</t>
  </si>
  <si>
    <t>Výdaje z finančního vypořádání minulých let mezi regionální radou a kraji, obcemi a dobrovolnými svazky obcí</t>
  </si>
  <si>
    <t>Sociální dávky</t>
  </si>
  <si>
    <t>Náhrady z úrazového pojištění</t>
  </si>
  <si>
    <t>Náhrady povahy rehabilitací</t>
  </si>
  <si>
    <t>Náhrady mezd podle zákona č. 118/2000 Sb.</t>
  </si>
  <si>
    <t>Náhrady mezd v době nemoci</t>
  </si>
  <si>
    <t xml:space="preserve">Příspěvek na náklady pohřbu dárce orgánu a náhrada poskytovaná žijícímu dárci </t>
  </si>
  <si>
    <t>Ostatní náhrady placené obyvatelstvu</t>
  </si>
  <si>
    <t>Stipendia žákům, studentům a doktorandům</t>
  </si>
  <si>
    <t>Dary obyvatelstvu</t>
  </si>
  <si>
    <t>Účelové neinvestiční transfery fyzickým osobám</t>
  </si>
  <si>
    <t>Neinvestiční transfery obyvatelstvu nemající charakter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</si>
  <si>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</si>
  <si>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</si>
  <si>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</si>
  <si>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</si>
  <si>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</si>
  <si>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</si>
  <si>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</si>
  <si>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</si>
  <si>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</si>
  <si>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</si>
  <si>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</si>
  <si>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</si>
  <si>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</si>
  <si>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</si>
  <si>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</si>
  <si>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</si>
  <si>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 - fyzickým osobám</t>
  </si>
  <si>
    <t>Neinvestiční půjčené prostředky nefinančním podnikatelským subjektům - 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</si>
  <si>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</si>
  <si>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</si>
  <si>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</si>
  <si>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</si>
  <si>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</si>
  <si>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</si>
  <si>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</si>
  <si>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</si>
  <si>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</si>
  <si>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</si>
  <si>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</si>
  <si>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</si>
  <si>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</si>
  <si>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</si>
  <si>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</si>
  <si>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</si>
  <si>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</si>
  <si>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</si>
  <si>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</si>
  <si>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</si>
  <si>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</si>
  <si>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</si>
  <si>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na spolufinancování programu Phare</t>
  </si>
  <si>
    <t>Převody Národnímu fondu na spolufinancování programu Ispa</t>
  </si>
  <si>
    <t>Převody Národnímu fondu na spolufinancování programu Sapard</t>
  </si>
  <si>
    <t>Převody Národnímu fondu na spolufinancování komunitárních programů</t>
  </si>
  <si>
    <t>Převody Náronímu fondu na spolufinancování ostatních programů Evropské unie a ČR</t>
  </si>
  <si>
    <t>Převody Národnímu fondu na spolufinancování související s poskytnutím pomoci ČR ze zahraničí</t>
  </si>
  <si>
    <t>Převody ze státního rozpočtu do Národního fondu na vyrovnání kursových rozdílů</t>
  </si>
  <si>
    <t>Ostatní převody do Národního fondu</t>
  </si>
  <si>
    <t>Výdaje na náhrady za nezpůsobenou újmu</t>
  </si>
  <si>
    <t>Nespecifikované rezervy</t>
  </si>
  <si>
    <t>Ostatní výdaje z finančního vypořádání minulých let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</si>
  <si>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</si>
  <si>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</si>
  <si>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</si>
  <si>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</si>
  <si>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</si>
  <si>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</si>
  <si>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</si>
  <si>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nákupy dlouhodobého nehmotného majetku</t>
  </si>
  <si>
    <t>Budovy, haly a stavby</t>
  </si>
  <si>
    <t>Stroje, přístroje a zařízení</t>
  </si>
  <si>
    <t>Dopravní prostředky</t>
  </si>
  <si>
    <t>Pěstitelské celky trvalých porostů</t>
  </si>
  <si>
    <t>Výpočetní technika</t>
  </si>
  <si>
    <t>Kulturní předměty</t>
  </si>
  <si>
    <t>Nákup dlouhodobého hmotného majetku jinde nezařazený</t>
  </si>
  <si>
    <t>Pozemky</t>
  </si>
  <si>
    <t>Právo stavby</t>
  </si>
  <si>
    <t>Nadlimitní věcná břemena</t>
  </si>
  <si>
    <t>Nákup akcií</t>
  </si>
  <si>
    <t>Nákup majetkových podílů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</si>
  <si>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</si>
  <si>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</si>
  <si>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</si>
  <si>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</si>
  <si>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</si>
  <si>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 - fyzickým osobám</t>
  </si>
  <si>
    <t>Investiční transfery nefinančním podnikatelským subjektům - právnickým osobám</t>
  </si>
  <si>
    <t>Investiční transfery finančním a podobným institucím ve vlastnictví státu</t>
  </si>
  <si>
    <t>Investiční transfery vybraným podnikatelským subjektům ve vlastnictví státu</t>
  </si>
  <si>
    <t>Investiční transfery obecním a krajským nemocnicím - obchodním společnostem</t>
  </si>
  <si>
    <t>Ostatní investiční transfery podnikatelským subjektům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</si>
  <si>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</si>
  <si>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</si>
  <si>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</si>
  <si>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</si>
  <si>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</si>
  <si>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</si>
  <si>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</si>
  <si>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</si>
  <si>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zdravotního pojištění</t>
  </si>
  <si>
    <t>Investiční transfery státním finančním aktivům</t>
  </si>
  <si>
    <t>Ostatní investiční transfery jiným veřejným rozpočtům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</si>
  <si>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</si>
  <si>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</si>
  <si>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</si>
  <si>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</si>
  <si>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</si>
  <si>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</si>
  <si>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</si>
  <si>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</si>
  <si>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</si>
  <si>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</si>
  <si>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</si>
  <si>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</si>
  <si>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</si>
  <si>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FKSP</t>
  </si>
  <si>
    <t xml:space="preserve">Investiční převody mezi statutárními městy (hl. m. Prahou) a jejich městskými obvody nebo částmi – výdaje
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</si>
  <si>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</si>
  <si>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</si>
  <si>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</si>
  <si>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</si>
  <si>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 - fyzickým osobám</t>
  </si>
  <si>
    <t>Investiční půjčené prostředky nefinančním podnikatelským subjektům - 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</si>
  <si>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</si>
  <si>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</si>
  <si>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</si>
  <si>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</si>
  <si>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</si>
  <si>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</si>
  <si>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</si>
  <si>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</si>
  <si>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</si>
  <si>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</si>
  <si>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</si>
  <si>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</si>
  <si>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</si>
  <si>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</si>
  <si>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</si>
  <si>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</si>
  <si>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</si>
  <si>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</si>
  <si>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</si>
  <si>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</si>
  <si>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</si>
  <si>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</si>
  <si>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 na spolufinancování programu Phare</t>
  </si>
  <si>
    <t>Investiční převody Národnímu fondu na spolufinancování programu Ispa</t>
  </si>
  <si>
    <t>Investiční převody Národnímu fondu na spolufinancování programu Sapard</t>
  </si>
  <si>
    <t>Investiční převody Národnímu fondu na spolufinancování komunitárních programů</t>
  </si>
  <si>
    <t>Investiční převody Národnímu fondu na spolufinancování ostatních programů Evropské unie a ČR</t>
  </si>
  <si>
    <t>Investiční převody Národnímu fondu na spolufinancování související s poskytnutím pomoci ČR ze zahraničí</t>
  </si>
  <si>
    <t>Ostatní investiční převody do Národního fondu</t>
  </si>
  <si>
    <t>Rezervy kapitálových výdajů</t>
  </si>
  <si>
    <t>Ostatní kapitálové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</si>
  <si>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</si>
  <si>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</si>
  <si>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</si>
  <si>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</si>
  <si>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</si>
  <si>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</si>
  <si>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</si>
  <si>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</si>
  <si>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</si>
  <si>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</si>
  <si>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</si>
  <si>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</si>
  <si>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</si>
  <si>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</si>
  <si>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</si>
  <si>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 xml:space="preserve">Změna stavu krátkodobých prostředků na bankovních účtech  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</si>
  <si>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</si>
  <si>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</si>
  <si>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</si>
  <si>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</si>
  <si>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</si>
  <si>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</si>
  <si>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</si>
  <si>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</si>
  <si>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</si>
  <si>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</si>
  <si>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</si>
  <si>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</si>
  <si>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změna názvu/náplně již existující položky</t>
  </si>
  <si>
    <t>nově zavedená položka</t>
  </si>
  <si>
    <t>zrušená položka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</si>
  <si>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</si>
  <si>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</si>
  <si>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</si>
  <si>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</si>
  <si>
    <t>5364 - Vratky transferů poskytnutých z veřejných rozpočtů ústřední úrovně</t>
  </si>
  <si>
    <t>5909 - Ostatní neinvestiční výdaje jinde nezařazené</t>
  </si>
  <si>
    <t>Výdaje z finančního vypořádání minulýách let mezi regionální radou a kraji, obcemi a dobrovolnými svazky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</si>
</sst>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_ ;\-#,##0.00\ "/>
    <numFmt numFmtId="166" formatCode="0.0"/>
  </numFmts>
  <fonts count="14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0"/>
      <color rgb="FFFF0000"/>
      <name val="Tahoma"/>
      <family val="2"/>
      <charset val="238"/>
    </font>
    <font>
      <b/>
      <u/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b/>
      <strike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8" fillId="0" borderId="0"/>
    <xf numFmtId="0" fontId="8" fillId="0" borderId="0"/>
  </cellStyleXfs>
  <cellXfs count="132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64" fontId="1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3" fontId="4" fillId="0" borderId="12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5" fillId="0" borderId="0" xfId="0" applyFont="1"/>
    <xf numFmtId="165" fontId="5" fillId="0" borderId="0" xfId="0" applyNumberFormat="1" applyFont="1"/>
    <xf numFmtId="0" fontId="5" fillId="0" borderId="1" xfId="0" applyFont="1" applyBorder="1"/>
    <xf numFmtId="0" fontId="5" fillId="0" borderId="9" xfId="0" applyFont="1" applyBorder="1"/>
    <xf numFmtId="3" fontId="5" fillId="0" borderId="9" xfId="0" applyNumberFormat="1" applyFont="1" applyBorder="1"/>
    <xf numFmtId="164" fontId="5" fillId="0" borderId="9" xfId="0" applyNumberFormat="1" applyFont="1" applyBorder="1"/>
    <xf numFmtId="3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/>
    <xf numFmtId="0" fontId="1" fillId="0" borderId="9" xfId="0" applyFont="1" applyBorder="1"/>
    <xf numFmtId="3" fontId="1" fillId="0" borderId="9" xfId="0" applyNumberFormat="1" applyFont="1" applyBorder="1"/>
    <xf numFmtId="164" fontId="1" fillId="0" borderId="9" xfId="0" applyNumberFormat="1" applyFont="1" applyBorder="1"/>
    <xf numFmtId="164" fontId="1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2" fillId="0" borderId="10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15" xfId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wrapText="1"/>
    </xf>
    <xf numFmtId="0" fontId="1" fillId="0" borderId="0" xfId="2" applyFont="1"/>
    <xf numFmtId="0" fontId="2" fillId="0" borderId="15" xfId="3" applyFont="1" applyBorder="1" applyAlignment="1">
      <alignment horizontal="center" vertical="center"/>
    </xf>
    <xf numFmtId="0" fontId="1" fillId="0" borderId="15" xfId="4" applyFont="1" applyBorder="1" applyAlignment="1">
      <alignment vertical="center" wrapText="1"/>
    </xf>
    <xf numFmtId="0" fontId="1" fillId="0" borderId="15" xfId="2" applyFont="1" applyBorder="1" applyAlignment="1">
      <alignment horizontal="center" vertical="center"/>
    </xf>
    <xf numFmtId="0" fontId="1" fillId="0" borderId="15" xfId="2" applyFont="1" applyBorder="1" applyAlignment="1">
      <alignment horizontal="justify" vertical="center" wrapText="1"/>
    </xf>
    <xf numFmtId="49" fontId="2" fillId="0" borderId="15" xfId="3" applyNumberFormat="1" applyFont="1" applyBorder="1" applyAlignment="1">
      <alignment horizontal="center" vertical="center"/>
    </xf>
    <xf numFmtId="49" fontId="1" fillId="0" borderId="15" xfId="4" applyNumberFormat="1" applyFont="1" applyBorder="1" applyAlignment="1">
      <alignment vertical="center" wrapText="1"/>
    </xf>
    <xf numFmtId="0" fontId="2" fillId="2" borderId="15" xfId="3" applyFont="1" applyFill="1" applyBorder="1" applyAlignment="1">
      <alignment horizontal="center" vertical="center"/>
    </xf>
    <xf numFmtId="0" fontId="1" fillId="3" borderId="15" xfId="4" applyFont="1" applyFill="1" applyBorder="1" applyAlignment="1">
      <alignment vertical="center" wrapText="1"/>
    </xf>
    <xf numFmtId="0" fontId="1" fillId="4" borderId="15" xfId="4" applyFont="1" applyFill="1" applyBorder="1" applyAlignment="1">
      <alignment vertical="center" wrapText="1"/>
    </xf>
    <xf numFmtId="0" fontId="1" fillId="0" borderId="15" xfId="4" applyFont="1" applyBorder="1" applyAlignment="1">
      <alignment horizontal="left" vertical="center" wrapText="1"/>
    </xf>
    <xf numFmtId="0" fontId="2" fillId="0" borderId="15" xfId="3" quotePrefix="1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5" xfId="2" applyFont="1" applyBorder="1" applyAlignment="1">
      <alignment horizontal="justify" vertical="center" wrapText="1"/>
    </xf>
    <xf numFmtId="0" fontId="9" fillId="0" borderId="0" xfId="2" applyFont="1"/>
    <xf numFmtId="0" fontId="2" fillId="0" borderId="0" xfId="3" applyFont="1" applyAlignment="1">
      <alignment horizontal="center" vertical="center"/>
    </xf>
    <xf numFmtId="0" fontId="1" fillId="0" borderId="0" xfId="4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justify" vertical="center" wrapText="1"/>
    </xf>
    <xf numFmtId="0" fontId="10" fillId="0" borderId="0" xfId="2" applyFont="1" applyAlignment="1">
      <alignment vertical="center"/>
    </xf>
    <xf numFmtId="0" fontId="1" fillId="0" borderId="0" xfId="2" applyFont="1" applyAlignment="1">
      <alignment vertical="center" wrapText="1"/>
    </xf>
    <xf numFmtId="0" fontId="1" fillId="3" borderId="0" xfId="2" applyFont="1" applyFill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4" borderId="0" xfId="2" applyFont="1" applyFill="1" applyAlignment="1">
      <alignment vertical="center"/>
    </xf>
    <xf numFmtId="0" fontId="1" fillId="0" borderId="0" xfId="2" applyFont="1" applyAlignment="1">
      <alignment vertical="center"/>
    </xf>
    <xf numFmtId="0" fontId="1" fillId="5" borderId="0" xfId="2" applyFont="1" applyFill="1" applyAlignment="1">
      <alignment vertical="center"/>
    </xf>
    <xf numFmtId="0" fontId="11" fillId="5" borderId="0" xfId="2" applyFont="1" applyFill="1" applyAlignment="1">
      <alignment vertical="center"/>
    </xf>
    <xf numFmtId="0" fontId="2" fillId="0" borderId="15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wrapText="1"/>
    </xf>
    <xf numFmtId="0" fontId="1" fillId="0" borderId="15" xfId="3" applyFont="1" applyBorder="1" applyAlignment="1">
      <alignment horizontal="left" vertical="center" wrapText="1"/>
    </xf>
    <xf numFmtId="0" fontId="1" fillId="0" borderId="15" xfId="3" applyFont="1" applyBorder="1" applyAlignment="1">
      <alignment horizontal="center" vertical="center" wrapText="1"/>
    </xf>
    <xf numFmtId="0" fontId="1" fillId="0" borderId="15" xfId="2" applyFont="1" applyBorder="1" applyAlignment="1">
      <alignment horizontal="justify" vertical="top" wrapText="1"/>
    </xf>
    <xf numFmtId="0" fontId="1" fillId="4" borderId="15" xfId="3" applyFont="1" applyFill="1" applyBorder="1" applyAlignment="1">
      <alignment horizontal="left" vertical="center" wrapText="1"/>
    </xf>
    <xf numFmtId="0" fontId="1" fillId="0" borderId="0" xfId="4" applyFont="1" applyAlignment="1">
      <alignment vertical="center" wrapText="1"/>
    </xf>
    <xf numFmtId="0" fontId="1" fillId="3" borderId="0" xfId="4" applyFont="1" applyFill="1" applyAlignment="1">
      <alignment vertical="center" wrapText="1"/>
    </xf>
    <xf numFmtId="0" fontId="11" fillId="5" borderId="15" xfId="3" applyFont="1" applyFill="1" applyBorder="1" applyAlignment="1">
      <alignment horizontal="left" vertical="center" wrapText="1"/>
    </xf>
    <xf numFmtId="0" fontId="12" fillId="0" borderId="15" xfId="4" applyFont="1" applyBorder="1" applyAlignment="1">
      <alignment vertical="center" wrapText="1"/>
    </xf>
    <xf numFmtId="0" fontId="1" fillId="0" borderId="15" xfId="2" applyFont="1" applyBorder="1" applyAlignment="1">
      <alignment wrapText="1"/>
    </xf>
    <xf numFmtId="0" fontId="1" fillId="2" borderId="0" xfId="2" applyFont="1" applyFill="1"/>
    <xf numFmtId="0" fontId="1" fillId="0" borderId="15" xfId="3" applyFont="1" applyBorder="1" applyAlignment="1">
      <alignment vertical="center" wrapText="1"/>
    </xf>
    <xf numFmtId="0" fontId="1" fillId="3" borderId="15" xfId="3" applyFont="1" applyFill="1" applyBorder="1" applyAlignment="1">
      <alignment horizontal="left" vertical="center" wrapText="1"/>
    </xf>
    <xf numFmtId="1" fontId="1" fillId="0" borderId="15" xfId="3" applyNumberFormat="1" applyFont="1" applyBorder="1" applyAlignment="1">
      <alignment horizontal="center" vertical="center" wrapText="1"/>
    </xf>
    <xf numFmtId="166" fontId="1" fillId="0" borderId="15" xfId="2" applyNumberFormat="1" applyFont="1" applyBorder="1" applyAlignment="1">
      <alignment wrapText="1"/>
    </xf>
    <xf numFmtId="166" fontId="1" fillId="0" borderId="0" xfId="2" applyNumberFormat="1" applyFont="1"/>
    <xf numFmtId="166" fontId="1" fillId="0" borderId="15" xfId="3" applyNumberFormat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left" vertical="center" wrapText="1"/>
    </xf>
    <xf numFmtId="0" fontId="2" fillId="2" borderId="15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 wrapText="1"/>
    </xf>
    <xf numFmtId="0" fontId="13" fillId="0" borderId="15" xfId="3" applyFont="1" applyBorder="1" applyAlignment="1">
      <alignment horizontal="center" vertical="center"/>
    </xf>
    <xf numFmtId="0" fontId="11" fillId="0" borderId="15" xfId="3" applyFont="1" applyBorder="1" applyAlignment="1">
      <alignment horizontal="left" vertical="center" wrapText="1"/>
    </xf>
    <xf numFmtId="0" fontId="9" fillId="0" borderId="15" xfId="2" applyFont="1" applyBorder="1" applyAlignment="1">
      <alignment vertical="center" wrapText="1"/>
    </xf>
    <xf numFmtId="0" fontId="1" fillId="4" borderId="15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1" fillId="0" borderId="0" xfId="2" applyFont="1" applyAlignment="1">
      <alignment horizontal="justify" vertical="top" wrapText="1"/>
    </xf>
    <xf numFmtId="0" fontId="1" fillId="0" borderId="0" xfId="2" applyFont="1" applyAlignment="1">
      <alignment wrapText="1"/>
    </xf>
    <xf numFmtId="0" fontId="10" fillId="0" borderId="0" xfId="2" applyFont="1"/>
    <xf numFmtId="0" fontId="1" fillId="4" borderId="0" xfId="2" applyFont="1" applyFill="1"/>
    <xf numFmtId="0" fontId="1" fillId="0" borderId="0" xfId="2" applyFont="1" applyAlignment="1">
      <alignment horizontal="center" wrapText="1"/>
    </xf>
    <xf numFmtId="0" fontId="1" fillId="5" borderId="0" xfId="2" applyFont="1" applyFill="1"/>
    <xf numFmtId="0" fontId="11" fillId="5" borderId="0" xfId="2" applyFont="1" applyFill="1"/>
    <xf numFmtId="0" fontId="1" fillId="0" borderId="0" xfId="2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5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</cellXfs>
  <cellStyles count="5">
    <cellStyle name="Normální" xfId="0" builtinId="0"/>
    <cellStyle name="Normální 2" xfId="2" xr:uid="{24383C1B-C4EC-4605-B785-518634DAE364}"/>
    <cellStyle name="normální_List1" xfId="1" xr:uid="{45379584-CEF6-4474-8F1E-901F9DB0FC6B}"/>
    <cellStyle name="normální_Metodika k RS od 1.5.2005" xfId="3" xr:uid="{5988C7DE-D44E-4046-822C-D2669E3B7B25}"/>
    <cellStyle name="normální_Nová metodika RS platná od 2007" xfId="4" xr:uid="{A160F813-BA61-4735-BFF8-E340741BCA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-my.sharepoint.com/personal/pavla_kluckova_msk_cz/Documents/ORJ%208/Informace%20o%20&#269;erp&#225;n&#237;%20-%20materi&#225;ly/ZK%202020-09-03%20(RK%202020-08-17)/ZK%202020-09-03/P&#345;&#237;loha%20&#269;.%203%20-%20Pln&#283;n&#237;%20rozpo&#269;tu%20MSK%20k%2027.07.2020%20-%20tabulkov&#225;%20&#269;&#225;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grafy 2020"/>
      <sheetName val="položky 2020"/>
      <sheetName val="Příjmy"/>
      <sheetName val="Výdaje"/>
    </sheetNames>
    <sheetDataSet>
      <sheetData sheetId="0">
        <row r="2">
          <cell r="A2">
            <v>1011</v>
          </cell>
          <cell r="B2" t="str">
            <v>Udržování výrobního potenciálu zemědělství, zemědělský půdní fond a mimoprodukční funkce zemědělství</v>
          </cell>
        </row>
        <row r="3">
          <cell r="A3">
            <v>1012</v>
          </cell>
          <cell r="B3" t="str">
            <v>Podnikání a restrukturalizace v zemědělství a potravinářství</v>
          </cell>
        </row>
        <row r="4">
          <cell r="A4">
            <v>1013</v>
          </cell>
          <cell r="B4" t="str">
            <v>Genetický potenciál hospodářských zvířat, osiv a sádí</v>
          </cell>
        </row>
        <row r="5">
          <cell r="A5">
            <v>1014</v>
          </cell>
          <cell r="B5" t="str">
            <v>Ozdravování hospodářských  zvířat, polních a  speciálních plodin a  zvláštní veterinární péče</v>
          </cell>
        </row>
        <row r="6">
          <cell r="A6">
            <v>1019</v>
          </cell>
          <cell r="B6" t="str">
            <v>Ostatní zemědělská a potravinářská činnost a rozvoj</v>
          </cell>
        </row>
        <row r="7">
          <cell r="A7">
            <v>1021</v>
          </cell>
          <cell r="B7" t="str">
            <v>Organizace trhu s produkty rostlinné výroby</v>
          </cell>
        </row>
        <row r="8">
          <cell r="A8">
            <v>1022</v>
          </cell>
          <cell r="B8" t="str">
            <v>Organizace trhu s výrobky vzniklými zpracováním produktů rostlinné výroby</v>
          </cell>
        </row>
        <row r="9">
          <cell r="A9">
            <v>1023</v>
          </cell>
          <cell r="B9" t="str">
            <v>Organizace trhu s produkty živočišné výroby</v>
          </cell>
        </row>
        <row r="10">
          <cell r="A10">
            <v>1024</v>
          </cell>
          <cell r="B10" t="str">
            <v>Organizace trhu s výrobky vzniklými zpracováním produktů živočišné výroby</v>
          </cell>
        </row>
        <row r="11">
          <cell r="A11">
            <v>1029</v>
          </cell>
          <cell r="B11" t="str">
            <v>Ostatní záležitosti regulace zemědělské produkce, organizace zemědělského trhu a poskytování podpor</v>
          </cell>
        </row>
        <row r="12">
          <cell r="A12">
            <v>1031</v>
          </cell>
          <cell r="B12" t="str">
            <v>Pěstební činnost</v>
          </cell>
        </row>
        <row r="13">
          <cell r="A13">
            <v>1032</v>
          </cell>
          <cell r="B13" t="str">
            <v>Podpora ostatních produkčních činností</v>
          </cell>
        </row>
        <row r="14">
          <cell r="A14">
            <v>1036</v>
          </cell>
          <cell r="B14" t="str">
            <v>Správa v lesním hospodářství</v>
          </cell>
        </row>
        <row r="15">
          <cell r="A15">
            <v>1037</v>
          </cell>
          <cell r="B15" t="str">
            <v>Celospolečenské funkce lesů</v>
          </cell>
        </row>
        <row r="16">
          <cell r="A16">
            <v>1039</v>
          </cell>
          <cell r="B16" t="str">
            <v>Ostatní záležitosti lesního hospodářství</v>
          </cell>
        </row>
        <row r="17">
          <cell r="A17">
            <v>1061</v>
          </cell>
          <cell r="B17" t="str">
            <v>Činnost ústředního orgánu státní správy v zemědělství</v>
          </cell>
        </row>
        <row r="18">
          <cell r="A18">
            <v>1062</v>
          </cell>
          <cell r="B18" t="str">
            <v>Činnost ostatních orgánů státní správy v zemědělství</v>
          </cell>
        </row>
        <row r="19">
          <cell r="A19">
            <v>1063</v>
          </cell>
          <cell r="B19" t="str">
            <v>Správa zemědělského majetku</v>
          </cell>
        </row>
        <row r="20">
          <cell r="A20">
            <v>1069</v>
          </cell>
          <cell r="B20" t="str">
            <v>Ostatní správa v zemědělství</v>
          </cell>
        </row>
        <row r="21">
          <cell r="A21">
            <v>1070</v>
          </cell>
          <cell r="B21" t="str">
            <v>Rybářství</v>
          </cell>
        </row>
        <row r="22">
          <cell r="A22">
            <v>1081</v>
          </cell>
          <cell r="B22" t="str">
            <v>Zemědělský výzkum a vývoj</v>
          </cell>
        </row>
        <row r="23">
          <cell r="A23">
            <v>1082</v>
          </cell>
          <cell r="B23" t="str">
            <v>Lesnický výzkum</v>
          </cell>
        </row>
        <row r="24">
          <cell r="A24">
            <v>1091</v>
          </cell>
          <cell r="B24" t="str">
            <v>Mezinárodní spolupráce v zemědělství</v>
          </cell>
        </row>
        <row r="25">
          <cell r="A25">
            <v>1092</v>
          </cell>
          <cell r="B25" t="str">
            <v>Mezinárodní spolupráce v lesním hospodářství</v>
          </cell>
        </row>
        <row r="26">
          <cell r="A26">
            <v>1098</v>
          </cell>
          <cell r="B26" t="str">
            <v>Ostatní výdaje na zemědělství</v>
          </cell>
        </row>
        <row r="27">
          <cell r="A27">
            <v>1099</v>
          </cell>
          <cell r="B27" t="str">
            <v>Ostatní výdaje na lesní hospodářství</v>
          </cell>
        </row>
        <row r="28">
          <cell r="A28">
            <v>2111</v>
          </cell>
          <cell r="B28" t="str">
            <v>Uhelné hornictví</v>
          </cell>
        </row>
        <row r="29">
          <cell r="A29">
            <v>2112</v>
          </cell>
          <cell r="B29" t="str">
            <v>Těžba nerostných surovin kromě paliv</v>
          </cell>
        </row>
        <row r="30">
          <cell r="A30">
            <v>2113</v>
          </cell>
          <cell r="B30" t="str">
            <v>Zpracování ropy a zemního plynu</v>
          </cell>
        </row>
        <row r="31">
          <cell r="A31">
            <v>2114</v>
          </cell>
          <cell r="B31" t="str">
            <v>Jaderné elektrárny</v>
          </cell>
        </row>
        <row r="32">
          <cell r="A32">
            <v>2115</v>
          </cell>
          <cell r="B32" t="str">
            <v>Úspora energie a obnovitelné zdroje</v>
          </cell>
        </row>
        <row r="33">
          <cell r="A33">
            <v>2116</v>
          </cell>
          <cell r="B33" t="str">
            <v>Jaderné palivo a ochrana před ionizujícím zářením</v>
          </cell>
        </row>
        <row r="34">
          <cell r="A34">
            <v>2117</v>
          </cell>
          <cell r="B34" t="str">
            <v>Elektrická energie</v>
          </cell>
        </row>
        <row r="35">
          <cell r="A35">
            <v>2118</v>
          </cell>
          <cell r="B35" t="str">
            <v>Energie jiná než elektrická</v>
          </cell>
        </row>
        <row r="36">
          <cell r="A36">
            <v>2119</v>
          </cell>
          <cell r="B36" t="str">
            <v>Ostatní záležitosti těžebního průmyslu a energetiky</v>
          </cell>
        </row>
        <row r="37">
          <cell r="A37">
            <v>2121</v>
          </cell>
          <cell r="B37" t="str">
            <v>Stavebnictví</v>
          </cell>
        </row>
        <row r="38">
          <cell r="A38">
            <v>2122</v>
          </cell>
          <cell r="B38" t="str">
            <v>Sběr a zpracování druhotných surovin</v>
          </cell>
        </row>
        <row r="39">
          <cell r="A39">
            <v>2123</v>
          </cell>
          <cell r="B39" t="str">
            <v>Podpora rozvoje průmyslových zón</v>
          </cell>
        </row>
        <row r="40">
          <cell r="A40">
            <v>2124</v>
          </cell>
          <cell r="B40" t="str">
            <v>Opatření ke zvýšení konkurenceschopnosti průmyslových odvětví</v>
          </cell>
        </row>
        <row r="41">
          <cell r="A41">
            <v>2125</v>
          </cell>
          <cell r="B41" t="str">
            <v>Podpora podnikání a inovací</v>
          </cell>
        </row>
        <row r="42">
          <cell r="A42">
            <v>2129</v>
          </cell>
          <cell r="B42" t="str">
            <v>Ostatní odvětvová a oborová opatření</v>
          </cell>
        </row>
        <row r="43">
          <cell r="A43">
            <v>2131</v>
          </cell>
          <cell r="B43" t="str">
            <v>Přímá podpora exportu</v>
          </cell>
        </row>
        <row r="44">
          <cell r="A44">
            <v>2139</v>
          </cell>
          <cell r="B44" t="str">
            <v>Ostatní záležitosti zahraničního obchodu</v>
          </cell>
        </row>
        <row r="45">
          <cell r="A45">
            <v>2141</v>
          </cell>
          <cell r="B45" t="str">
            <v>Vnitřní obchod</v>
          </cell>
        </row>
        <row r="46">
          <cell r="A46">
            <v>2142</v>
          </cell>
          <cell r="B46" t="str">
            <v>Ubytování a stravování</v>
          </cell>
        </row>
        <row r="47">
          <cell r="A47">
            <v>2143</v>
          </cell>
          <cell r="B47" t="str">
            <v>Cestovní ruch</v>
          </cell>
        </row>
        <row r="48">
          <cell r="A48">
            <v>2144</v>
          </cell>
          <cell r="B48" t="str">
            <v>Ostatní služby</v>
          </cell>
        </row>
        <row r="49">
          <cell r="A49">
            <v>2161</v>
          </cell>
          <cell r="B49" t="str">
            <v>Činnost ústředního orgánu státní správy  v odvětví  energetiky, průmyslu, stavebnictví, obchodu a služeb</v>
          </cell>
        </row>
        <row r="50">
          <cell r="A50">
            <v>2162</v>
          </cell>
          <cell r="B50" t="str">
            <v>Činnost ostatních  orgánů státní správy v průmyslu, stavebnictví, obchodu a službách</v>
          </cell>
        </row>
        <row r="51">
          <cell r="A51">
            <v>2169</v>
          </cell>
          <cell r="B51" t="str">
            <v>Ostatní správa v průmyslu, stavebnictví, obchodu a službách</v>
          </cell>
        </row>
        <row r="52">
          <cell r="A52">
            <v>2181</v>
          </cell>
          <cell r="B52" t="str">
            <v>Výzkum a vývoj v palivech a energetice</v>
          </cell>
        </row>
        <row r="53">
          <cell r="A53">
            <v>2182</v>
          </cell>
          <cell r="B53" t="str">
            <v>Výzkum a vývoj v průmyslu kromě paliv a energetiky</v>
          </cell>
        </row>
        <row r="54">
          <cell r="A54">
            <v>2183</v>
          </cell>
          <cell r="B54" t="str">
            <v>Výzkum a vývoj ve službách</v>
          </cell>
        </row>
        <row r="55">
          <cell r="A55">
            <v>2184</v>
          </cell>
          <cell r="B55" t="str">
            <v>Výzkum a vývoj v obchodu a cestovním ruchu</v>
          </cell>
        </row>
        <row r="56">
          <cell r="A56">
            <v>2185</v>
          </cell>
          <cell r="B56" t="str">
            <v>Výzkum a vývoj ve stavebnictví</v>
          </cell>
        </row>
        <row r="57">
          <cell r="A57">
            <v>2191</v>
          </cell>
          <cell r="B57" t="str">
            <v>Mezinárodní spolupráce v průmyslu, stavebnictví, obchodu a službách</v>
          </cell>
        </row>
        <row r="58">
          <cell r="A58">
            <v>2199</v>
          </cell>
          <cell r="B58" t="str">
            <v>Záležitosti průmyslu, stavebnictví, obchodu a služeb jinde nezařazené</v>
          </cell>
        </row>
        <row r="59">
          <cell r="A59">
            <v>2211</v>
          </cell>
          <cell r="B59" t="str">
            <v>Dálnice</v>
          </cell>
        </row>
        <row r="60">
          <cell r="A60">
            <v>2212</v>
          </cell>
          <cell r="B60" t="str">
            <v>Silnice</v>
          </cell>
        </row>
        <row r="61">
          <cell r="A61">
            <v>2219</v>
          </cell>
          <cell r="B61" t="str">
            <v>Ostatní záležitosti pozemních komunikací</v>
          </cell>
        </row>
        <row r="62">
          <cell r="A62">
            <v>2221</v>
          </cell>
          <cell r="B62" t="str">
            <v>Provoz veřejné silniční dopravy</v>
          </cell>
        </row>
        <row r="63">
          <cell r="A63">
            <v>2222</v>
          </cell>
          <cell r="B63" t="str">
            <v>Kontrola technické způsobilosti vozidel</v>
          </cell>
        </row>
        <row r="64">
          <cell r="A64">
            <v>2223</v>
          </cell>
          <cell r="B64" t="str">
            <v>Bezpečnost silničního provozu</v>
          </cell>
        </row>
        <row r="65">
          <cell r="A65">
            <v>2229</v>
          </cell>
          <cell r="B65" t="str">
            <v>Ostatní záležitosti v silniční dopravě</v>
          </cell>
        </row>
        <row r="66">
          <cell r="A66">
            <v>2231</v>
          </cell>
          <cell r="B66" t="str">
            <v>Vodní cesty</v>
          </cell>
        </row>
        <row r="67">
          <cell r="A67">
            <v>2232</v>
          </cell>
          <cell r="B67" t="str">
            <v>Provoz vnitrozemské plavby</v>
          </cell>
        </row>
        <row r="68">
          <cell r="A68">
            <v>2233</v>
          </cell>
          <cell r="B68" t="str">
            <v>Záležitosti námořní dopravy</v>
          </cell>
        </row>
        <row r="69">
          <cell r="A69">
            <v>2239</v>
          </cell>
          <cell r="B69" t="str">
            <v>Ostatní záležitosti vnitrozemské plavby</v>
          </cell>
        </row>
        <row r="70">
          <cell r="A70">
            <v>2241</v>
          </cell>
          <cell r="B70" t="str">
            <v>Železniční dráhy</v>
          </cell>
        </row>
        <row r="71">
          <cell r="A71">
            <v>2242</v>
          </cell>
          <cell r="B71" t="str">
            <v>Provoz veřejné železniční dopravy</v>
          </cell>
        </row>
        <row r="72">
          <cell r="A72">
            <v>2243</v>
          </cell>
          <cell r="B72" t="str">
            <v>Drážní vozidla</v>
          </cell>
        </row>
        <row r="73">
          <cell r="A73">
            <v>2249</v>
          </cell>
          <cell r="B73" t="str">
            <v>Ostatní záležitosti železniční dopravy</v>
          </cell>
        </row>
        <row r="74">
          <cell r="A74">
            <v>2251</v>
          </cell>
          <cell r="B74" t="str">
            <v>Letiště</v>
          </cell>
        </row>
        <row r="75">
          <cell r="A75">
            <v>2252</v>
          </cell>
          <cell r="B75" t="str">
            <v>Zabezpečení letového provozu</v>
          </cell>
        </row>
        <row r="76">
          <cell r="A76">
            <v>2253</v>
          </cell>
          <cell r="B76" t="str">
            <v>Provoz civilní letecké dopravy</v>
          </cell>
        </row>
        <row r="77">
          <cell r="A77">
            <v>2259</v>
          </cell>
          <cell r="B77" t="str">
            <v>Ostatní záležitosti civilní letecké dopravy</v>
          </cell>
        </row>
        <row r="78">
          <cell r="A78">
            <v>2261</v>
          </cell>
          <cell r="B78" t="str">
            <v>Činnost ústředních orgánů státní správy v dopravě</v>
          </cell>
        </row>
        <row r="79">
          <cell r="A79">
            <v>2262</v>
          </cell>
          <cell r="B79" t="str">
            <v>Činnost ostatních orgánů státní správy v dopravě</v>
          </cell>
        </row>
        <row r="80">
          <cell r="A80">
            <v>2269</v>
          </cell>
          <cell r="B80" t="str">
            <v>Ostatní správa v dopravě</v>
          </cell>
        </row>
        <row r="81">
          <cell r="A81">
            <v>2271</v>
          </cell>
          <cell r="B81" t="str">
            <v>Ostatní dráhy</v>
          </cell>
        </row>
        <row r="82">
          <cell r="A82">
            <v>2272</v>
          </cell>
          <cell r="B82" t="str">
            <v>Provoz ostatních drah</v>
          </cell>
        </row>
        <row r="83">
          <cell r="A83">
            <v>2279</v>
          </cell>
          <cell r="B83" t="str">
            <v>Záležitosti ostatních drah jinde nezařazené</v>
          </cell>
        </row>
        <row r="84">
          <cell r="A84">
            <v>2280</v>
          </cell>
          <cell r="B84" t="str">
            <v>Výzkum a vývoj v dopravě</v>
          </cell>
        </row>
        <row r="85">
          <cell r="A85">
            <v>2291</v>
          </cell>
          <cell r="B85" t="str">
            <v>Mezinárodní spolupráce v dopravě</v>
          </cell>
        </row>
        <row r="86">
          <cell r="A86">
            <v>2292</v>
          </cell>
          <cell r="B86" t="str">
            <v>Dopravní obslužnost veřejnými službami - linková</v>
          </cell>
        </row>
        <row r="87">
          <cell r="A87">
            <v>2293</v>
          </cell>
          <cell r="B87" t="str">
            <v>Dopravní obslužnost mimo veřejnou službu</v>
          </cell>
        </row>
        <row r="88">
          <cell r="A88">
            <v>2294</v>
          </cell>
          <cell r="B88" t="str">
            <v>Dopravní obslužnost veřejnými službami – drážní</v>
          </cell>
        </row>
        <row r="89">
          <cell r="A89">
            <v>2295</v>
          </cell>
          <cell r="B89" t="str">
            <v>Dopravní obslužnost veřejnými službami - smíšená</v>
          </cell>
        </row>
        <row r="90">
          <cell r="A90">
            <v>2299</v>
          </cell>
          <cell r="B90" t="str">
            <v>Ostatní záležitosti v dopravě</v>
          </cell>
        </row>
        <row r="91">
          <cell r="A91">
            <v>2310</v>
          </cell>
          <cell r="B91" t="str">
            <v>Pitná voda</v>
          </cell>
        </row>
        <row r="92">
          <cell r="A92">
            <v>2321</v>
          </cell>
          <cell r="B92" t="str">
            <v>Odvádění a čištění odpadních vod a nakládání s kaly</v>
          </cell>
        </row>
        <row r="93">
          <cell r="A93">
            <v>2322</v>
          </cell>
          <cell r="B93" t="str">
            <v>Prevence znečišťování vody</v>
          </cell>
        </row>
        <row r="94">
          <cell r="A94">
            <v>2329</v>
          </cell>
          <cell r="B94" t="str">
            <v>Odvádění a čištění odpadních vod jinde nezařazené</v>
          </cell>
        </row>
        <row r="95">
          <cell r="A95">
            <v>2331</v>
          </cell>
          <cell r="B95" t="str">
            <v>Úpravy vodohospodářsky významných a vodárenských toků</v>
          </cell>
        </row>
        <row r="96">
          <cell r="A96">
            <v>2332</v>
          </cell>
          <cell r="B96" t="str">
            <v>Vodní díla na vodohospodářsky významných a vodárenských tocích</v>
          </cell>
        </row>
        <row r="97">
          <cell r="A97">
            <v>2333</v>
          </cell>
          <cell r="B97" t="str">
            <v>Úpravy drobných vodních toků</v>
          </cell>
        </row>
        <row r="98">
          <cell r="A98">
            <v>2334</v>
          </cell>
          <cell r="B98" t="str">
            <v>Revitalizace říčních systémů</v>
          </cell>
        </row>
        <row r="99">
          <cell r="A99">
            <v>2339</v>
          </cell>
          <cell r="B99" t="str">
            <v>Záležitosti vodních toků a vodohospodářských děl jinde nezařazené</v>
          </cell>
        </row>
        <row r="100">
          <cell r="A100">
            <v>2341</v>
          </cell>
          <cell r="B100" t="str">
            <v>Vodní díla v zemědělské krajině</v>
          </cell>
        </row>
        <row r="101">
          <cell r="A101">
            <v>2342</v>
          </cell>
          <cell r="B101" t="str">
            <v>Protierozní ochrana</v>
          </cell>
        </row>
        <row r="102">
          <cell r="A102">
            <v>2349</v>
          </cell>
          <cell r="B102" t="str">
            <v>Ostatní záležitosti vody v zemědělské krajině</v>
          </cell>
        </row>
        <row r="103">
          <cell r="A103">
            <v>2361</v>
          </cell>
          <cell r="B103" t="str">
            <v>Činnosti ústředních orgánů státní správy ve vodním hospodářství</v>
          </cell>
        </row>
        <row r="104">
          <cell r="A104">
            <v>2362</v>
          </cell>
          <cell r="B104" t="str">
            <v>Činnost ostatních orgánů státní správy ve vodním hospodářství</v>
          </cell>
        </row>
        <row r="105">
          <cell r="A105">
            <v>2369</v>
          </cell>
          <cell r="B105" t="str">
            <v>Ostatní správa ve vodním hospodářství</v>
          </cell>
        </row>
        <row r="106">
          <cell r="A106">
            <v>2380</v>
          </cell>
          <cell r="B106" t="str">
            <v>Vodohospodářský výzkum a vývoj</v>
          </cell>
        </row>
        <row r="107">
          <cell r="A107">
            <v>2391</v>
          </cell>
          <cell r="B107" t="str">
            <v>Mezinárodní spolupráce v oblasti vodního hospodářství</v>
          </cell>
        </row>
        <row r="108">
          <cell r="A108">
            <v>2399</v>
          </cell>
          <cell r="B108" t="str">
            <v>Ostatní záležitosti vodního hospodářství</v>
          </cell>
        </row>
        <row r="109">
          <cell r="A109">
            <v>2411</v>
          </cell>
          <cell r="B109" t="str">
            <v>Záležitosti pošt</v>
          </cell>
        </row>
        <row r="110">
          <cell r="A110">
            <v>2412</v>
          </cell>
          <cell r="B110" t="str">
            <v>Záležitosti telekomunikací</v>
          </cell>
        </row>
        <row r="111">
          <cell r="A111">
            <v>2413</v>
          </cell>
          <cell r="B111" t="str">
            <v>Záležitosti radiokomunikací</v>
          </cell>
        </row>
        <row r="112">
          <cell r="A112">
            <v>2419</v>
          </cell>
          <cell r="B112" t="str">
            <v>Ostatní záležitosti spojů</v>
          </cell>
        </row>
        <row r="113">
          <cell r="A113">
            <v>2461</v>
          </cell>
          <cell r="B113" t="str">
            <v>Činnosti ústředních orgánů státní správy ve spojích</v>
          </cell>
        </row>
        <row r="114">
          <cell r="A114">
            <v>2462</v>
          </cell>
          <cell r="B114" t="str">
            <v>Činnost ostatních orgánů státní správy ve spojích</v>
          </cell>
        </row>
        <row r="115">
          <cell r="A115">
            <v>2469</v>
          </cell>
          <cell r="B115" t="str">
            <v>Ostatní správa ve spojích</v>
          </cell>
        </row>
        <row r="116">
          <cell r="A116">
            <v>2480</v>
          </cell>
          <cell r="B116" t="str">
            <v>Výzkum a vývoj ve spojích</v>
          </cell>
        </row>
        <row r="117">
          <cell r="A117">
            <v>2491</v>
          </cell>
          <cell r="B117" t="str">
            <v>Mezinárodní spolupráce ve spojích</v>
          </cell>
        </row>
        <row r="118">
          <cell r="A118">
            <v>2499</v>
          </cell>
          <cell r="B118" t="str">
            <v>Ostatní záležitosti spojů</v>
          </cell>
        </row>
        <row r="119">
          <cell r="A119">
            <v>2510</v>
          </cell>
          <cell r="B119" t="str">
            <v>Podpora podnikání</v>
          </cell>
        </row>
        <row r="120">
          <cell r="A120">
            <v>2529</v>
          </cell>
          <cell r="B120" t="str">
            <v>Všeobecné pracovní záležitosti jinde nezařazené</v>
          </cell>
        </row>
        <row r="121">
          <cell r="A121">
            <v>2531</v>
          </cell>
          <cell r="B121" t="str">
            <v>Centrální banka a měna</v>
          </cell>
        </row>
        <row r="122">
          <cell r="A122">
            <v>2532</v>
          </cell>
          <cell r="B122" t="str">
            <v>Úřad Národní rozpočtové rady</v>
          </cell>
        </row>
        <row r="123">
          <cell r="A123">
            <v>2539</v>
          </cell>
          <cell r="B123" t="str">
            <v>Všeobecné finanční záležitosti jinde nezařazené</v>
          </cell>
        </row>
        <row r="124">
          <cell r="A124">
            <v>2541</v>
          </cell>
          <cell r="B124" t="str">
            <v>Geologie</v>
          </cell>
        </row>
        <row r="125">
          <cell r="A125">
            <v>2542</v>
          </cell>
          <cell r="B125" t="str">
            <v>Meteorologie</v>
          </cell>
        </row>
        <row r="126">
          <cell r="A126">
            <v>2549</v>
          </cell>
          <cell r="B126" t="str">
            <v>Všeobecné hospodářské služby jinde nezařazené</v>
          </cell>
        </row>
        <row r="127">
          <cell r="A127">
            <v>2561</v>
          </cell>
          <cell r="B127" t="str">
            <v>Činnost ústředních orgánů státní správy v oblasti hospodářství</v>
          </cell>
        </row>
        <row r="128">
          <cell r="A128">
            <v>2562</v>
          </cell>
          <cell r="B128" t="str">
            <v>Činnost ostatních orgánů a organizací v oblasti normalizace, standardizace a metrologie</v>
          </cell>
        </row>
        <row r="129">
          <cell r="A129">
            <v>2563</v>
          </cell>
          <cell r="B129" t="str">
            <v>Činnost ostatních orgánů státní správy v zeměměřictví a katastru</v>
          </cell>
        </row>
        <row r="130">
          <cell r="A130">
            <v>2564</v>
          </cell>
          <cell r="B130" t="str">
            <v>Správa národního majetku</v>
          </cell>
        </row>
        <row r="131">
          <cell r="A131">
            <v>2565</v>
          </cell>
          <cell r="B131" t="str">
            <v>Činnost ostatních orgánů státní správy v oblasti bezpečnosti práce</v>
          </cell>
        </row>
        <row r="132">
          <cell r="A132">
            <v>2569</v>
          </cell>
          <cell r="B132" t="str">
            <v>Všeobecná hospodářská správa jinde nezařazená</v>
          </cell>
        </row>
        <row r="133">
          <cell r="A133">
            <v>2580</v>
          </cell>
          <cell r="B133" t="str">
            <v>Výzkum a vývoj v oblasti všeobecných hospodářských záležitostí</v>
          </cell>
        </row>
        <row r="134">
          <cell r="A134">
            <v>2590</v>
          </cell>
          <cell r="B134" t="str">
            <v>Mezinárodní spolupráce ve všeobecných hospodářských záležitostech</v>
          </cell>
        </row>
        <row r="135">
          <cell r="A135">
            <v>3111</v>
          </cell>
          <cell r="B135" t="str">
            <v>Mateřské školy</v>
          </cell>
        </row>
        <row r="136">
          <cell r="A136">
            <v>3112</v>
          </cell>
          <cell r="B136" t="str">
            <v>Mateřské školy pro děti se speciálními vzdělávacími potřebami</v>
          </cell>
        </row>
        <row r="137">
          <cell r="A137">
            <v>3113</v>
          </cell>
          <cell r="B137" t="str">
            <v>Základní školy</v>
          </cell>
        </row>
        <row r="138">
          <cell r="A138">
            <v>3114</v>
          </cell>
          <cell r="B138" t="str">
            <v>Základní školy pro žáky se speciálními vzdělávacími potřebami</v>
          </cell>
        </row>
        <row r="139">
          <cell r="A139">
            <v>3115</v>
          </cell>
          <cell r="B139" t="str">
            <v>Ostatní záležitosti předškolního vzdělávání</v>
          </cell>
        </row>
        <row r="140">
          <cell r="A140">
            <v>3117</v>
          </cell>
          <cell r="B140" t="str">
            <v>První stupeň základních škol</v>
          </cell>
        </row>
        <row r="141">
          <cell r="A141">
            <v>3118</v>
          </cell>
          <cell r="B141" t="str">
            <v>Druhý stupeň základních škol</v>
          </cell>
        </row>
        <row r="142">
          <cell r="A142">
            <v>3119</v>
          </cell>
          <cell r="B142" t="str">
            <v>Ostatní záležitosti základního vzdělávání</v>
          </cell>
        </row>
        <row r="143">
          <cell r="A143">
            <v>3121</v>
          </cell>
          <cell r="B143" t="str">
            <v>Gymnázia</v>
          </cell>
        </row>
        <row r="144">
          <cell r="A144">
            <v>3122</v>
          </cell>
          <cell r="B144" t="str">
            <v>Střední odborné školy</v>
          </cell>
        </row>
        <row r="145">
          <cell r="A145">
            <v>3123</v>
          </cell>
          <cell r="B145" t="str">
            <v>Střední školy poskytující střední vzdělání s výučním listem</v>
          </cell>
        </row>
        <row r="146">
          <cell r="A146">
            <v>3124</v>
          </cell>
          <cell r="B146" t="str">
            <v>Střední školy a konzervatoře pro žáky se speciálními vzdělávacími potřebami</v>
          </cell>
        </row>
        <row r="147">
          <cell r="A147">
            <v>3125</v>
          </cell>
          <cell r="B147" t="str">
            <v>Střediska praktického vyučování a školní hospodářství</v>
          </cell>
        </row>
        <row r="148">
          <cell r="A148">
            <v>3126</v>
          </cell>
          <cell r="B148" t="str">
            <v>Konzervatoře</v>
          </cell>
        </row>
        <row r="149">
          <cell r="A149">
            <v>3127</v>
          </cell>
          <cell r="B149" t="str">
            <v>Střední školy</v>
          </cell>
        </row>
        <row r="150">
          <cell r="A150">
            <v>3128</v>
          </cell>
          <cell r="B150" t="str">
            <v>Sportovní školy - gymnázia</v>
          </cell>
        </row>
        <row r="151">
          <cell r="A151">
            <v>3129</v>
          </cell>
          <cell r="B151" t="str">
            <v>Ostatní zařízení středního vzdělávání</v>
          </cell>
        </row>
        <row r="152">
          <cell r="A152">
            <v>3131</v>
          </cell>
          <cell r="B152" t="str">
            <v>Výchovné ústavy a dětské domovy se školou</v>
          </cell>
        </row>
        <row r="153">
          <cell r="A153">
            <v>3132</v>
          </cell>
          <cell r="B153" t="str">
            <v>Diagnostické ústavy</v>
          </cell>
        </row>
        <row r="154">
          <cell r="A154">
            <v>3133</v>
          </cell>
          <cell r="B154" t="str">
            <v>Dětské domovy</v>
          </cell>
        </row>
        <row r="155">
          <cell r="A155">
            <v>3139</v>
          </cell>
          <cell r="B155" t="str">
            <v>Ostatní školská zařízení pro výkon ústavní a ochranné výchovy</v>
          </cell>
        </row>
        <row r="156">
          <cell r="A156">
            <v>3141</v>
          </cell>
          <cell r="B156" t="str">
            <v>Školní stravování</v>
          </cell>
        </row>
        <row r="157">
          <cell r="A157">
            <v>3143</v>
          </cell>
          <cell r="B157" t="str">
            <v>Školní družiny a kluby</v>
          </cell>
        </row>
        <row r="158">
          <cell r="A158">
            <v>3144</v>
          </cell>
          <cell r="B158" t="str">
            <v>Školy v přírodě</v>
          </cell>
        </row>
        <row r="159">
          <cell r="A159">
            <v>3145</v>
          </cell>
          <cell r="B159" t="str">
            <v>Internáty</v>
          </cell>
        </row>
        <row r="160">
          <cell r="A160">
            <v>3146</v>
          </cell>
          <cell r="B160" t="str">
            <v>Zařízení výchovného poradenství</v>
          </cell>
        </row>
        <row r="161">
          <cell r="A161">
            <v>3147</v>
          </cell>
          <cell r="B161" t="str">
            <v>Domovy mládeže</v>
          </cell>
        </row>
        <row r="162">
          <cell r="A162">
            <v>3148</v>
          </cell>
          <cell r="B162" t="str">
            <v>Střediska výchovné péče</v>
          </cell>
        </row>
        <row r="163">
          <cell r="A163">
            <v>3149</v>
          </cell>
          <cell r="B163" t="str">
            <v>Ostatní zařízení související s výchovou a vzděláváním mládeže</v>
          </cell>
        </row>
        <row r="164">
          <cell r="A164">
            <v>3150</v>
          </cell>
          <cell r="B164" t="str">
            <v>Vyšší odborné školy</v>
          </cell>
        </row>
        <row r="165">
          <cell r="A165">
            <v>3211</v>
          </cell>
          <cell r="B165" t="str">
            <v>Vysoké školy</v>
          </cell>
        </row>
        <row r="166">
          <cell r="A166">
            <v>3212</v>
          </cell>
          <cell r="B166" t="str">
            <v>Výzkum, vývoj a inovace na vysokých školách</v>
          </cell>
        </row>
        <row r="167">
          <cell r="A167">
            <v>3213</v>
          </cell>
          <cell r="B167" t="str">
            <v>Bakalářské studium</v>
          </cell>
        </row>
        <row r="168">
          <cell r="A168">
            <v>3214</v>
          </cell>
          <cell r="B168" t="str">
            <v>Magisterské a doktorské studium</v>
          </cell>
        </row>
        <row r="169">
          <cell r="A169">
            <v>3221</v>
          </cell>
          <cell r="B169" t="str">
            <v>Vysokoškolské koleje a menzy</v>
          </cell>
        </row>
        <row r="170">
          <cell r="A170">
            <v>3229</v>
          </cell>
          <cell r="B170" t="str">
            <v>Ostatní zařízení související s vysokoškolským vzděláváním</v>
          </cell>
        </row>
        <row r="171">
          <cell r="A171">
            <v>3231</v>
          </cell>
          <cell r="B171" t="str">
            <v>Základní umělecké školy</v>
          </cell>
        </row>
        <row r="172">
          <cell r="A172">
            <v>3232</v>
          </cell>
          <cell r="B172" t="str">
            <v>Jazykové školy s právem státní jazykové zkoušky</v>
          </cell>
        </row>
        <row r="173">
          <cell r="A173">
            <v>3233</v>
          </cell>
          <cell r="B173" t="str">
            <v>Střediska volného času</v>
          </cell>
        </row>
        <row r="174">
          <cell r="A174">
            <v>3239</v>
          </cell>
          <cell r="B174" t="str">
            <v>Záležitosti zájmového vzdělávání jinde nezařazené</v>
          </cell>
        </row>
        <row r="175">
          <cell r="A175">
            <v>3261</v>
          </cell>
          <cell r="B175" t="str">
            <v>Činnost ústředního orgánu státní správy ve vzdělávání</v>
          </cell>
        </row>
        <row r="176">
          <cell r="A176">
            <v>3262</v>
          </cell>
          <cell r="B176" t="str">
            <v>Činnost ostatních orgánů státní správy ve vzdělávání</v>
          </cell>
        </row>
        <row r="177">
          <cell r="A177">
            <v>3269</v>
          </cell>
          <cell r="B177" t="str">
            <v>Ostatní správa ve vzdělávání jinde nezařazená</v>
          </cell>
        </row>
        <row r="178">
          <cell r="A178">
            <v>3280</v>
          </cell>
          <cell r="B178" t="str">
            <v>Výzkum školství a vzdělávání</v>
          </cell>
        </row>
        <row r="179">
          <cell r="A179">
            <v>3291</v>
          </cell>
          <cell r="B179" t="str">
            <v>Mezinárodní spolupráce ve vzdělávání</v>
          </cell>
        </row>
        <row r="180">
          <cell r="A180">
            <v>3292</v>
          </cell>
          <cell r="B180" t="str">
            <v>Vzdělávání národnostních menšin a multikulturní výchova</v>
          </cell>
        </row>
        <row r="181">
          <cell r="A181">
            <v>3293</v>
          </cell>
          <cell r="B181" t="str">
            <v>Vzdělávací akce k integraci Romů</v>
          </cell>
        </row>
        <row r="182">
          <cell r="A182">
            <v>3294</v>
          </cell>
          <cell r="B182" t="str">
            <v>Zařízení pro další vzdělávání pedagogických pracovníků</v>
          </cell>
        </row>
        <row r="183">
          <cell r="A183">
            <v>3299</v>
          </cell>
          <cell r="B183" t="str">
            <v>Ostatní záležitosti vzdělávání</v>
          </cell>
        </row>
        <row r="184">
          <cell r="A184">
            <v>3311</v>
          </cell>
          <cell r="B184" t="str">
            <v>Divadelní činnost</v>
          </cell>
        </row>
        <row r="185">
          <cell r="A185">
            <v>3312</v>
          </cell>
          <cell r="B185" t="str">
            <v>Hudební činnost</v>
          </cell>
        </row>
        <row r="186">
          <cell r="A186">
            <v>3313</v>
          </cell>
          <cell r="B186" t="str">
            <v>Filmová tvorba, distribuce, kina a shromažďování audiovizuálních archiválií</v>
          </cell>
        </row>
        <row r="187">
          <cell r="A187">
            <v>3314</v>
          </cell>
          <cell r="B187" t="str">
            <v>Činnosti knihovnické</v>
          </cell>
        </row>
        <row r="188">
          <cell r="A188">
            <v>3315</v>
          </cell>
          <cell r="B188" t="str">
            <v>Činnosti muzeí a galerií</v>
          </cell>
        </row>
        <row r="189">
          <cell r="A189">
            <v>3316</v>
          </cell>
          <cell r="B189" t="str">
            <v>Vydavatelská činnost</v>
          </cell>
        </row>
        <row r="190">
          <cell r="A190">
            <v>3317</v>
          </cell>
          <cell r="B190" t="str">
            <v>Výstavní činnosti v kultuře</v>
          </cell>
        </row>
        <row r="191">
          <cell r="A191">
            <v>3319</v>
          </cell>
          <cell r="B191" t="str">
            <v>Ostatní záležitosti kultury</v>
          </cell>
        </row>
        <row r="192">
          <cell r="A192">
            <v>3321</v>
          </cell>
          <cell r="B192" t="str">
            <v>Činnosti památkových ústavů, hradů a zámků</v>
          </cell>
        </row>
        <row r="193">
          <cell r="A193">
            <v>3322</v>
          </cell>
          <cell r="B193" t="str">
            <v>Zachování a obnova kulturních památek</v>
          </cell>
        </row>
        <row r="194">
          <cell r="A194">
            <v>3324</v>
          </cell>
          <cell r="B194" t="str">
            <v>Výstup předmětů kulturní hodnoty</v>
          </cell>
        </row>
        <row r="195">
          <cell r="A195">
            <v>3325</v>
          </cell>
          <cell r="B195" t="str">
            <v>Pražský hrad</v>
          </cell>
        </row>
        <row r="196">
          <cell r="A196">
            <v>3326</v>
          </cell>
          <cell r="B196" t="str">
            <v>Pořízení, zachování a obnova hodnot místního kulturního, národního a historického povědomí</v>
          </cell>
        </row>
        <row r="197">
          <cell r="A197">
            <v>3329</v>
          </cell>
          <cell r="B197" t="str">
            <v>Ostatní záležitosti ochrany památek a péče o kulturní dědictví</v>
          </cell>
        </row>
        <row r="198">
          <cell r="A198">
            <v>3330</v>
          </cell>
          <cell r="B198" t="str">
            <v>Činnosti registrovaných církví a náboženských společností</v>
          </cell>
        </row>
        <row r="199">
          <cell r="A199">
            <v>3341</v>
          </cell>
          <cell r="B199" t="str">
            <v>Rozhlas a televize</v>
          </cell>
        </row>
        <row r="200">
          <cell r="A200">
            <v>3349</v>
          </cell>
          <cell r="B200" t="str">
            <v>Ostatní záležitosti sdělovacích prostředků</v>
          </cell>
        </row>
        <row r="201">
          <cell r="A201">
            <v>3361</v>
          </cell>
          <cell r="B201" t="str">
            <v>Činnost ústředního orgánu státní správy v oblasti kultury a církví</v>
          </cell>
        </row>
        <row r="202">
          <cell r="A202">
            <v>3362</v>
          </cell>
          <cell r="B202" t="str">
            <v>Činnost ústředního orgánu státní správy v oblasti sdělovacích prostředků</v>
          </cell>
        </row>
        <row r="203">
          <cell r="A203">
            <v>3369</v>
          </cell>
          <cell r="B203" t="str">
            <v>Ostatní správa v oblasti kultury, církví a sdělovacích prostředků</v>
          </cell>
        </row>
        <row r="204">
          <cell r="A204">
            <v>3380</v>
          </cell>
          <cell r="B204" t="str">
            <v>Výzkum a vývoj v oblasti kultury, církví a sdělovacích prostředků</v>
          </cell>
        </row>
        <row r="205">
          <cell r="A205">
            <v>3391</v>
          </cell>
          <cell r="B205" t="str">
            <v>Mezinárodní spolupráce v kultuře, církvích a sdělovacích prostředcích</v>
          </cell>
        </row>
        <row r="206">
          <cell r="A206">
            <v>3392</v>
          </cell>
          <cell r="B206" t="str">
            <v>Zájmová činnost v kultuře</v>
          </cell>
        </row>
        <row r="207">
          <cell r="A207">
            <v>3399</v>
          </cell>
          <cell r="B207" t="str">
            <v>Ostatní záležitosti kultury, církví a sdělovacích prostředků</v>
          </cell>
        </row>
        <row r="208">
          <cell r="A208">
            <v>3411</v>
          </cell>
          <cell r="B208" t="str">
            <v>Státní sportovní reprezentace</v>
          </cell>
        </row>
        <row r="209">
          <cell r="A209">
            <v>3412</v>
          </cell>
          <cell r="B209" t="str">
            <v>Sportovní zařízení ve vlastnictví obce</v>
          </cell>
        </row>
        <row r="210">
          <cell r="A210">
            <v>3419</v>
          </cell>
          <cell r="B210" t="str">
            <v>Ostatní sportovní činnost</v>
          </cell>
        </row>
        <row r="211">
          <cell r="A211">
            <v>3421</v>
          </cell>
          <cell r="B211" t="str">
            <v>Využití volného času dětí a mládeže</v>
          </cell>
        </row>
        <row r="212">
          <cell r="A212">
            <v>3429</v>
          </cell>
          <cell r="B212" t="str">
            <v>Ostatní zájmová činnost a rekreace</v>
          </cell>
        </row>
        <row r="213">
          <cell r="A213">
            <v>3461</v>
          </cell>
          <cell r="B213" t="str">
            <v>Činnost ústředního orgánu státní správy v oblasti sportu</v>
          </cell>
        </row>
        <row r="214">
          <cell r="A214">
            <v>3480</v>
          </cell>
          <cell r="B214" t="str">
            <v>Výzkum v oblasti sportu, zájmové činnosti a rekreace</v>
          </cell>
        </row>
        <row r="215">
          <cell r="A215">
            <v>3511</v>
          </cell>
          <cell r="B215" t="str">
            <v>Všeobecná ambulantní péče</v>
          </cell>
        </row>
        <row r="216">
          <cell r="A216">
            <v>3512</v>
          </cell>
          <cell r="B216" t="str">
            <v>Stomatologická péče</v>
          </cell>
        </row>
        <row r="217">
          <cell r="A217">
            <v>3513</v>
          </cell>
          <cell r="B217" t="str">
            <v>Lékařská služba první pomoci</v>
          </cell>
        </row>
        <row r="218">
          <cell r="A218">
            <v>3514</v>
          </cell>
          <cell r="B218" t="str">
            <v>Transfúzní služba a tkáňová zařízení</v>
          </cell>
        </row>
        <row r="219">
          <cell r="A219">
            <v>3515</v>
          </cell>
          <cell r="B219" t="str">
            <v>Specializovaná ambulantní zdravotní péče</v>
          </cell>
        </row>
        <row r="220">
          <cell r="A220">
            <v>3516</v>
          </cell>
          <cell r="B220" t="str">
            <v>Péče v mateřství</v>
          </cell>
        </row>
        <row r="221">
          <cell r="A221">
            <v>3519</v>
          </cell>
          <cell r="B221" t="str">
            <v>Ostatní ambulantní péče</v>
          </cell>
        </row>
        <row r="222">
          <cell r="A222">
            <v>3521</v>
          </cell>
          <cell r="B222" t="str">
            <v>Fakultní nemocnice</v>
          </cell>
        </row>
        <row r="223">
          <cell r="A223">
            <v>3522</v>
          </cell>
          <cell r="B223" t="str">
            <v>Ostatní nemocnice</v>
          </cell>
        </row>
        <row r="224">
          <cell r="A224">
            <v>3523</v>
          </cell>
          <cell r="B224" t="str">
            <v>Odborné léčebné ústavy</v>
          </cell>
        </row>
        <row r="225">
          <cell r="A225">
            <v>3524</v>
          </cell>
          <cell r="B225" t="str">
            <v>Léčebny dlouhodobě nemocných</v>
          </cell>
        </row>
        <row r="226">
          <cell r="A226">
            <v>3525</v>
          </cell>
          <cell r="B226" t="str">
            <v>Hospice</v>
          </cell>
        </row>
        <row r="227">
          <cell r="A227">
            <v>3526</v>
          </cell>
          <cell r="B227" t="str">
            <v>Lázeňské léčebny, ozdravovny, sanatoria</v>
          </cell>
        </row>
        <row r="228">
          <cell r="A228">
            <v>3527</v>
          </cell>
          <cell r="B228" t="str">
            <v>Vysoce specializovaná pracoviště a jednooborové zařízení lůžkové péče</v>
          </cell>
        </row>
        <row r="229">
          <cell r="A229">
            <v>3529</v>
          </cell>
          <cell r="B229" t="str">
            <v>Ostatní ústavní péče</v>
          </cell>
        </row>
        <row r="230">
          <cell r="A230">
            <v>3531</v>
          </cell>
          <cell r="B230" t="str">
            <v>Hygienická služba a ochrana veřejného zdraví</v>
          </cell>
        </row>
        <row r="231">
          <cell r="A231">
            <v>3532</v>
          </cell>
          <cell r="B231" t="str">
            <v>Lékárenská služba (léky, protézy a přístroje pro užití vně zdravotnických zařízení)</v>
          </cell>
        </row>
        <row r="232">
          <cell r="A232">
            <v>3533</v>
          </cell>
          <cell r="B232" t="str">
            <v>Zdravotnická záchranná služba</v>
          </cell>
        </row>
        <row r="233">
          <cell r="A233">
            <v>3534</v>
          </cell>
          <cell r="B233" t="str">
            <v>Doprava ve zdravotnictví</v>
          </cell>
        </row>
        <row r="234">
          <cell r="A234">
            <v>3539</v>
          </cell>
          <cell r="B234" t="str">
            <v>Ostatní zdravotnická zařízení a služby pro zdravotnictví</v>
          </cell>
        </row>
        <row r="235">
          <cell r="A235">
            <v>3541</v>
          </cell>
          <cell r="B235" t="str">
            <v xml:space="preserve">Prevence před drogami, alkoholem, nikotinem a jinými závislostmi </v>
          </cell>
        </row>
        <row r="236">
          <cell r="A236">
            <v>3542</v>
          </cell>
          <cell r="B236" t="str">
            <v>Prevence HIV/AIDS</v>
          </cell>
        </row>
        <row r="237">
          <cell r="A237">
            <v>3543</v>
          </cell>
          <cell r="B237" t="str">
            <v>Pomoc zdravotně postiženým a chronicky nemocným</v>
          </cell>
        </row>
        <row r="238">
          <cell r="A238">
            <v>3544</v>
          </cell>
          <cell r="B238" t="str">
            <v>Národní program zdraví</v>
          </cell>
        </row>
        <row r="239">
          <cell r="A239">
            <v>3545</v>
          </cell>
          <cell r="B239" t="str">
            <v>Programy paliativní péče</v>
          </cell>
        </row>
        <row r="240">
          <cell r="A240">
            <v>3549</v>
          </cell>
          <cell r="B240" t="str">
            <v>Ostatní speciální zdravotnická péče</v>
          </cell>
        </row>
        <row r="241">
          <cell r="A241">
            <v>3561</v>
          </cell>
          <cell r="B241" t="str">
            <v>Činnost ústředního orgánu státní správy ve zdravotnictví</v>
          </cell>
        </row>
        <row r="242">
          <cell r="A242">
            <v>3562</v>
          </cell>
          <cell r="B242" t="str">
            <v>Činnost ostatních orgánů státní správy ve zdravotnictví</v>
          </cell>
        </row>
        <row r="243">
          <cell r="A243">
            <v>3569</v>
          </cell>
          <cell r="B243" t="str">
            <v>Ostatní správa ve zdravotnictví jinde nezařazená</v>
          </cell>
        </row>
        <row r="244">
          <cell r="A244">
            <v>3581</v>
          </cell>
          <cell r="B244" t="str">
            <v>Organizace výzkumu a střediska vědeckých informací</v>
          </cell>
        </row>
        <row r="245">
          <cell r="A245">
            <v>3589</v>
          </cell>
          <cell r="B245" t="str">
            <v>Ostatní výzkum a vývoj ve zdravotnictví</v>
          </cell>
        </row>
        <row r="246">
          <cell r="A246">
            <v>3591</v>
          </cell>
          <cell r="B246" t="str">
            <v>Mezinárodní spolupráce ve zdravotnictví</v>
          </cell>
        </row>
        <row r="247">
          <cell r="A247">
            <v>3592</v>
          </cell>
          <cell r="B247" t="str">
            <v>Další vzdělávání pracovníků ve zdravotnictví</v>
          </cell>
        </row>
        <row r="248">
          <cell r="A248">
            <v>3599</v>
          </cell>
          <cell r="B248" t="str">
            <v>Ostatní činnost ve zdravotnictví</v>
          </cell>
        </row>
        <row r="249">
          <cell r="A249">
            <v>3611</v>
          </cell>
          <cell r="B249" t="str">
            <v>Podpora individuální bytové výstavby</v>
          </cell>
        </row>
        <row r="250">
          <cell r="A250">
            <v>3612</v>
          </cell>
          <cell r="B250" t="str">
            <v>Bytové hospodářství</v>
          </cell>
        </row>
        <row r="251">
          <cell r="A251">
            <v>3613</v>
          </cell>
          <cell r="B251" t="str">
            <v>Nebytové hospodářství</v>
          </cell>
        </row>
        <row r="252">
          <cell r="A252">
            <v>3614</v>
          </cell>
          <cell r="B252" t="str">
            <v>Bytové služby pro vlastní zaměstnance</v>
          </cell>
        </row>
        <row r="253">
          <cell r="A253">
            <v>3615</v>
          </cell>
          <cell r="B253" t="str">
            <v>Podpora stavebního spoření a hypotečních úvěrů</v>
          </cell>
        </row>
        <row r="254">
          <cell r="A254">
            <v>3619</v>
          </cell>
          <cell r="B254" t="str">
            <v>Ostatní rozvoj bydlení a bytového hospodářství</v>
          </cell>
        </row>
        <row r="255">
          <cell r="A255">
            <v>3631</v>
          </cell>
          <cell r="B255" t="str">
            <v>Veřejné osvětlení</v>
          </cell>
        </row>
        <row r="256">
          <cell r="A256">
            <v>3632</v>
          </cell>
          <cell r="B256" t="str">
            <v>Pohřebnictví</v>
          </cell>
        </row>
        <row r="257">
          <cell r="A257">
            <v>3633</v>
          </cell>
          <cell r="B257" t="str">
            <v>Výstavba a údržba místních inženýrských sítí</v>
          </cell>
        </row>
        <row r="258">
          <cell r="A258">
            <v>3634</v>
          </cell>
          <cell r="B258" t="str">
            <v>Lokální zásobování teplem</v>
          </cell>
        </row>
        <row r="259">
          <cell r="A259">
            <v>3635</v>
          </cell>
          <cell r="B259" t="str">
            <v>Územní plánování</v>
          </cell>
        </row>
        <row r="260">
          <cell r="A260">
            <v>3636</v>
          </cell>
          <cell r="B260" t="str">
            <v>Územní rozvoj</v>
          </cell>
        </row>
        <row r="261">
          <cell r="A261">
            <v>3639</v>
          </cell>
          <cell r="B261" t="str">
            <v>Komunální služby a územní rozvoj jinde nezařazené</v>
          </cell>
        </row>
        <row r="262">
          <cell r="A262">
            <v>3661</v>
          </cell>
          <cell r="B262" t="str">
            <v>Činnost ústředního orgánu státní správy v oblasti bydlení, komunálních služeb a územního rozvoje</v>
          </cell>
        </row>
        <row r="263">
          <cell r="A263">
            <v>3662</v>
          </cell>
          <cell r="B263" t="str">
            <v>Činnost ostatních orgánů státní správy v oblasti bydlení, komunálních služeba územního rozvoje</v>
          </cell>
        </row>
        <row r="264">
          <cell r="A264">
            <v>3669</v>
          </cell>
          <cell r="B264" t="str">
            <v>Ostatní správa v oblasti bydlení, komunálních služeb a územního rozvoje jinde nezařazená</v>
          </cell>
        </row>
        <row r="265">
          <cell r="A265">
            <v>3680</v>
          </cell>
          <cell r="B265" t="str">
            <v>Výzkum a vývoj v oblasti bydlení, komunálních služeb a územního rozvoje</v>
          </cell>
        </row>
        <row r="266">
          <cell r="A266">
            <v>3691</v>
          </cell>
          <cell r="B266" t="str">
            <v>Mezinárodní spolupráce v oblasti bydlení, komunálních služeb a územního rozvoje</v>
          </cell>
        </row>
        <row r="267">
          <cell r="A267">
            <v>3699</v>
          </cell>
          <cell r="B267" t="str">
            <v>Ostatní záležitosti bydlení, komunálních služeb a územního rozvoje</v>
          </cell>
        </row>
        <row r="268">
          <cell r="A268">
            <v>3711</v>
          </cell>
          <cell r="B268" t="str">
            <v>Odstraňování tuhých emisí</v>
          </cell>
        </row>
        <row r="269">
          <cell r="A269">
            <v>3712</v>
          </cell>
          <cell r="B269" t="str">
            <v>Odstraňování plynných emisí</v>
          </cell>
        </row>
        <row r="270">
          <cell r="A270">
            <v>3713</v>
          </cell>
          <cell r="B270" t="str">
            <v>Změny technologií vytápění</v>
          </cell>
        </row>
        <row r="271">
          <cell r="A271">
            <v>3714</v>
          </cell>
          <cell r="B271" t="str">
            <v>Opatření ke snižování produkce skleníkových plynů a plynů poškozujících ozónovou vrstvu</v>
          </cell>
        </row>
        <row r="272">
          <cell r="A272">
            <v>3715</v>
          </cell>
          <cell r="B272" t="str">
            <v>Změny výrobních technologií za účelem výrazného odstranění emisí</v>
          </cell>
        </row>
        <row r="273">
          <cell r="A273">
            <v>3716</v>
          </cell>
          <cell r="B273" t="str">
            <v>Monitoring ochrany ovzduší</v>
          </cell>
        </row>
        <row r="274">
          <cell r="A274">
            <v>3719</v>
          </cell>
          <cell r="B274" t="str">
            <v>Ostatní činnosti k ochraně ovzduší</v>
          </cell>
        </row>
        <row r="275">
          <cell r="A275">
            <v>3721</v>
          </cell>
          <cell r="B275" t="str">
            <v>Sběr a svoz nebezpečných odpadů</v>
          </cell>
        </row>
        <row r="276">
          <cell r="A276">
            <v>3722</v>
          </cell>
          <cell r="B276" t="str">
            <v>Sběr a svoz komunálních odpadů</v>
          </cell>
        </row>
        <row r="277">
          <cell r="A277">
            <v>3723</v>
          </cell>
          <cell r="B277" t="str">
            <v>Sběr a svoz ostatních odpadů (jiných než nebezpečných a komunálních)</v>
          </cell>
        </row>
        <row r="278">
          <cell r="A278">
            <v>3724</v>
          </cell>
          <cell r="B278" t="str">
            <v>Využívání a zneškodňování nebezpečných odpadů</v>
          </cell>
        </row>
        <row r="279">
          <cell r="A279">
            <v>3725</v>
          </cell>
          <cell r="B279" t="str">
            <v>Využívání a zneškodňování komunálních odpadů</v>
          </cell>
        </row>
        <row r="280">
          <cell r="A280">
            <v>3726</v>
          </cell>
          <cell r="B280" t="str">
            <v>Využívání a zneškodňování ostatních odpadů</v>
          </cell>
        </row>
        <row r="281">
          <cell r="A281">
            <v>3727</v>
          </cell>
          <cell r="B281" t="str">
            <v>Prevence vzniku odpadů</v>
          </cell>
        </row>
        <row r="282">
          <cell r="A282">
            <v>3728</v>
          </cell>
          <cell r="B282" t="str">
            <v>Monitoring nakládání s odpady</v>
          </cell>
        </row>
        <row r="283">
          <cell r="A283">
            <v>3729</v>
          </cell>
          <cell r="B283" t="str">
            <v>Ostatní nakládání s odpady</v>
          </cell>
        </row>
        <row r="284">
          <cell r="A284">
            <v>3731</v>
          </cell>
          <cell r="B284" t="str">
            <v>Ochrana půdy a podzemní vody proti znečišťujícím infiltracím</v>
          </cell>
        </row>
        <row r="285">
          <cell r="A285">
            <v>3732</v>
          </cell>
          <cell r="B285" t="str">
            <v>Dekontaminace půd a čištění spodní vody</v>
          </cell>
        </row>
        <row r="286">
          <cell r="A286">
            <v>3733</v>
          </cell>
          <cell r="B286" t="str">
            <v>Monitoring půdy a podzemní vody</v>
          </cell>
        </row>
        <row r="287">
          <cell r="A287">
            <v>3734</v>
          </cell>
          <cell r="B287" t="str">
            <v>Předcházení a sanace zasolení půd</v>
          </cell>
        </row>
        <row r="288">
          <cell r="A288">
            <v>3739</v>
          </cell>
          <cell r="B288" t="str">
            <v>Ostatní ochrana půdy a spodní vody</v>
          </cell>
        </row>
        <row r="289">
          <cell r="A289">
            <v>3741</v>
          </cell>
          <cell r="B289" t="str">
            <v>Ochrana druhů a stanovišť</v>
          </cell>
        </row>
        <row r="290">
          <cell r="A290">
            <v>3742</v>
          </cell>
          <cell r="B290" t="str">
            <v>Chráněné části přírody</v>
          </cell>
        </row>
        <row r="291">
          <cell r="A291">
            <v>3743</v>
          </cell>
          <cell r="B291" t="str">
            <v>Rekultivace půdy v důsledku těžební a důlní činnosti, po skládkách odpadů apod.</v>
          </cell>
        </row>
        <row r="292">
          <cell r="A292">
            <v>3744</v>
          </cell>
          <cell r="B292" t="str">
            <v>Protierozní, protilavinová a protipožární ochrana</v>
          </cell>
        </row>
        <row r="293">
          <cell r="A293">
            <v>3745</v>
          </cell>
          <cell r="B293" t="str">
            <v>Péče o vzhled obcí a veřejnou zeleň</v>
          </cell>
        </row>
        <row r="294">
          <cell r="A294">
            <v>3749</v>
          </cell>
          <cell r="B294" t="str">
            <v>Ostatní činností k ochraně přírody a krajiny</v>
          </cell>
        </row>
        <row r="295">
          <cell r="A295">
            <v>3751</v>
          </cell>
          <cell r="B295" t="str">
            <v>Konstrukce a uplatnění protihlukových zařízení (protihlukové stěny a bariéry, okna, zapouzdření strojů apod.)</v>
          </cell>
        </row>
        <row r="296">
          <cell r="A296">
            <v>3753</v>
          </cell>
          <cell r="B296" t="str">
            <v>Monitoring ke zjišťování úrovně hluku a vibrací</v>
          </cell>
        </row>
        <row r="297">
          <cell r="A297">
            <v>3759</v>
          </cell>
          <cell r="B297" t="str">
            <v>Ostatní činnosti k omezení hluku a vibrací</v>
          </cell>
        </row>
        <row r="298">
          <cell r="A298">
            <v>3761</v>
          </cell>
          <cell r="B298" t="str">
            <v>Činnost ústředního orgánu státní správy v ochraně životního prostředí</v>
          </cell>
        </row>
        <row r="299">
          <cell r="A299">
            <v>3762</v>
          </cell>
          <cell r="B299" t="str">
            <v>Činnost ostatních orgánů státní správy v ochraně životního prostředí</v>
          </cell>
        </row>
        <row r="300">
          <cell r="A300">
            <v>3769</v>
          </cell>
          <cell r="B300" t="str">
            <v>Ostatní správa v ochraně životního prostředí</v>
          </cell>
        </row>
        <row r="301">
          <cell r="A301">
            <v>3771</v>
          </cell>
          <cell r="B301" t="str">
            <v>Protiradonová opatření</v>
          </cell>
        </row>
        <row r="302">
          <cell r="A302">
            <v>3772</v>
          </cell>
          <cell r="B302" t="str">
            <v>Přeprava a nakládání s vysoce radioaktivním odpadem</v>
          </cell>
        </row>
        <row r="303">
          <cell r="A303">
            <v>3773</v>
          </cell>
          <cell r="B303" t="str">
            <v>Monitoring k zajišťování úrovně radioaktivního záření</v>
          </cell>
        </row>
        <row r="304">
          <cell r="A304">
            <v>3779</v>
          </cell>
          <cell r="B304" t="str">
            <v>Ostatní činnosti k ochraně proti záření</v>
          </cell>
        </row>
        <row r="305">
          <cell r="A305">
            <v>3780</v>
          </cell>
          <cell r="B305" t="str">
            <v>Výzkum životního prostředí</v>
          </cell>
        </row>
        <row r="306">
          <cell r="A306">
            <v>3791</v>
          </cell>
          <cell r="B306" t="str">
            <v>Mezinárodní spolupráce v životním prostředí</v>
          </cell>
        </row>
        <row r="307">
          <cell r="A307">
            <v>3792</v>
          </cell>
          <cell r="B307" t="str">
            <v>Ekologická výchova a osvěta</v>
          </cell>
        </row>
        <row r="308">
          <cell r="A308">
            <v>3793</v>
          </cell>
          <cell r="B308" t="str">
            <v>Ekologie v dopravě</v>
          </cell>
        </row>
        <row r="309">
          <cell r="A309">
            <v>3799</v>
          </cell>
          <cell r="B309" t="str">
            <v>Ostatní ekologické záležitosti</v>
          </cell>
        </row>
        <row r="310">
          <cell r="A310">
            <v>3801</v>
          </cell>
          <cell r="B310" t="str">
            <v>Akademie věd České republiky</v>
          </cell>
        </row>
        <row r="311">
          <cell r="A311">
            <v>3802</v>
          </cell>
          <cell r="B311" t="str">
            <v>Grantová agentura České republiky</v>
          </cell>
        </row>
        <row r="312">
          <cell r="A312">
            <v>3803</v>
          </cell>
          <cell r="B312" t="str">
            <v>Technologická agentura České republiky</v>
          </cell>
        </row>
        <row r="313">
          <cell r="A313">
            <v>3809</v>
          </cell>
          <cell r="B313" t="str">
            <v>Ostatní výzkum a vývoj odvětvově nespecifikovaný</v>
          </cell>
        </row>
        <row r="314">
          <cell r="A314">
            <v>3900</v>
          </cell>
          <cell r="B314" t="str">
            <v>Ostatní činnosti související se službami pro obyvatelstvo</v>
          </cell>
        </row>
        <row r="315">
          <cell r="A315">
            <v>4111</v>
          </cell>
          <cell r="B315" t="str">
            <v>Starobní důchody</v>
          </cell>
        </row>
        <row r="316">
          <cell r="A316">
            <v>4112</v>
          </cell>
          <cell r="B316" t="str">
            <v>Invalidní důchody pro invaliditu třetího stupně</v>
          </cell>
        </row>
        <row r="317">
          <cell r="A317">
            <v>4113</v>
          </cell>
          <cell r="B317" t="str">
            <v>Invalidní důchody pro invaliditu druhého stupně</v>
          </cell>
        </row>
        <row r="318">
          <cell r="A318">
            <v>4114</v>
          </cell>
          <cell r="B318" t="str">
            <v>Vdovské důchody</v>
          </cell>
        </row>
        <row r="319">
          <cell r="A319">
            <v>4115</v>
          </cell>
          <cell r="B319" t="str">
            <v>Vdovecké důchody</v>
          </cell>
        </row>
        <row r="320">
          <cell r="A320">
            <v>4116</v>
          </cell>
          <cell r="B320" t="str">
            <v>Sirotčí důchody</v>
          </cell>
        </row>
        <row r="321">
          <cell r="A321">
            <v>4117</v>
          </cell>
          <cell r="B321" t="str">
            <v>Invalidní důchody pro invaliditu prvního stupně</v>
          </cell>
        </row>
        <row r="322">
          <cell r="A322">
            <v>4119</v>
          </cell>
          <cell r="B322" t="str">
            <v>Ostatní dávky důchodového pojištění</v>
          </cell>
        </row>
        <row r="323">
          <cell r="A323">
            <v>4121</v>
          </cell>
          <cell r="B323" t="str">
            <v>Nemocenské</v>
          </cell>
        </row>
        <row r="324">
          <cell r="A324">
            <v>4122</v>
          </cell>
          <cell r="B324" t="str">
            <v>Ošetřovné</v>
          </cell>
        </row>
        <row r="325">
          <cell r="A325">
            <v>4123</v>
          </cell>
          <cell r="B325" t="str">
            <v>Vyrovnávací příspěvek v mateřství a těhotenství</v>
          </cell>
        </row>
        <row r="326">
          <cell r="A326">
            <v>4124</v>
          </cell>
          <cell r="B326" t="str">
            <v>Peněžitá pomoc v mateřství</v>
          </cell>
        </row>
        <row r="327">
          <cell r="A327" t="str">
            <v>4125</v>
          </cell>
          <cell r="B327" t="str">
            <v>Dávky otcovské poporodní péče</v>
          </cell>
        </row>
        <row r="328">
          <cell r="A328">
            <v>4126</v>
          </cell>
          <cell r="B328" t="str">
            <v>Dlouhodobé ošetřovné</v>
          </cell>
        </row>
        <row r="329">
          <cell r="A329">
            <v>4129</v>
          </cell>
          <cell r="B329" t="str">
            <v>Dávky nemocenského pojištění jinde nezařazené</v>
          </cell>
        </row>
        <row r="330">
          <cell r="A330">
            <v>4131</v>
          </cell>
          <cell r="B330" t="str">
            <v>Přídavek na dítě</v>
          </cell>
        </row>
        <row r="331">
          <cell r="A331">
            <v>4132</v>
          </cell>
          <cell r="B331" t="str">
            <v>Sociální příplatek</v>
          </cell>
        </row>
        <row r="332">
          <cell r="A332">
            <v>4133</v>
          </cell>
          <cell r="B332" t="str">
            <v>Porodné</v>
          </cell>
        </row>
        <row r="333">
          <cell r="A333">
            <v>4134</v>
          </cell>
          <cell r="B333" t="str">
            <v>Rodičovský příspěvek</v>
          </cell>
        </row>
        <row r="334">
          <cell r="A334">
            <v>4136</v>
          </cell>
          <cell r="B334" t="str">
            <v>Dávky pěstounské péče</v>
          </cell>
        </row>
        <row r="335">
          <cell r="A335">
            <v>4138</v>
          </cell>
          <cell r="B335" t="str">
            <v>Pohřebné</v>
          </cell>
        </row>
        <row r="336">
          <cell r="A336">
            <v>4141</v>
          </cell>
          <cell r="B336" t="str">
            <v>Příspěvek na bydlení</v>
          </cell>
        </row>
        <row r="337">
          <cell r="A337">
            <v>4142</v>
          </cell>
          <cell r="B337" t="str">
            <v>Příspěvek na školní pomůcky</v>
          </cell>
        </row>
        <row r="338">
          <cell r="A338">
            <v>4149</v>
          </cell>
          <cell r="B338" t="str">
            <v>Dávky státní sociální podpory jinde nezařazené</v>
          </cell>
        </row>
        <row r="339">
          <cell r="A339">
            <v>4151</v>
          </cell>
          <cell r="B339" t="str">
            <v>Odchodné</v>
          </cell>
        </row>
        <row r="340">
          <cell r="A340">
            <v>4152</v>
          </cell>
          <cell r="B340" t="str">
            <v>Výsluhový příspěvek</v>
          </cell>
        </row>
        <row r="341">
          <cell r="A341">
            <v>4153</v>
          </cell>
          <cell r="B341" t="str">
            <v>Úmrtné a příspěvek na pohřeb příslušníka</v>
          </cell>
        </row>
        <row r="342">
          <cell r="A342">
            <v>4154</v>
          </cell>
          <cell r="B342" t="str">
            <v>Odbytné</v>
          </cell>
        </row>
        <row r="343">
          <cell r="A343">
            <v>4159</v>
          </cell>
          <cell r="B343" t="str">
            <v>Ostatní sociální dávky příslušníků ozbrojených sil při skončení služebního poměru</v>
          </cell>
        </row>
        <row r="344">
          <cell r="A344">
            <v>4171</v>
          </cell>
          <cell r="B344" t="str">
            <v>Příspěvek na živobytí</v>
          </cell>
        </row>
        <row r="345">
          <cell r="A345">
            <v>4172</v>
          </cell>
          <cell r="B345" t="str">
            <v>Doplatek na bydlení</v>
          </cell>
        </row>
        <row r="346">
          <cell r="A346">
            <v>4173</v>
          </cell>
          <cell r="B346" t="str">
            <v>Mimořádná okamžitá pomoc</v>
          </cell>
        </row>
        <row r="347">
          <cell r="A347">
            <v>4177</v>
          </cell>
          <cell r="B347" t="str">
            <v>Mimořádná okamžitá pomoc osobám ohroženým sociálním vyloučením</v>
          </cell>
        </row>
        <row r="348">
          <cell r="A348">
            <v>4179</v>
          </cell>
          <cell r="B348" t="str">
            <v>Ostatní dávky sociální pomoci</v>
          </cell>
        </row>
        <row r="349">
          <cell r="A349">
            <v>4182</v>
          </cell>
          <cell r="B349" t="str">
            <v>Příspěvek na zvláštní pomůcky</v>
          </cell>
        </row>
        <row r="350">
          <cell r="A350">
            <v>4183</v>
          </cell>
          <cell r="B350" t="str">
            <v>Příspěvek na úpravu a provoz bezbariérového bytu</v>
          </cell>
        </row>
        <row r="351">
          <cell r="A351">
            <v>4184</v>
          </cell>
          <cell r="B351" t="str">
            <v>Příspěvky na zakoupení, opravu a zvláštní úpravu motorového vozidla</v>
          </cell>
        </row>
        <row r="352">
          <cell r="A352">
            <v>4185</v>
          </cell>
          <cell r="B352" t="str">
            <v>Příspěvek na provoz motorového vozidla</v>
          </cell>
        </row>
        <row r="353">
          <cell r="A353">
            <v>4186</v>
          </cell>
          <cell r="B353" t="str">
            <v>Příspěvek na individuální dopravu</v>
          </cell>
        </row>
        <row r="354">
          <cell r="A354">
            <v>4187</v>
          </cell>
          <cell r="B354" t="str">
            <v>Příspěvek na mobilitu</v>
          </cell>
        </row>
        <row r="355">
          <cell r="A355">
            <v>4188</v>
          </cell>
          <cell r="B355" t="str">
            <v>Příspěvek na zvlášní pomůcku</v>
          </cell>
        </row>
        <row r="356">
          <cell r="A356">
            <v>4189</v>
          </cell>
          <cell r="B356" t="str">
            <v>Ostatní dávky zdravotně postiženým občanům</v>
          </cell>
        </row>
        <row r="357">
          <cell r="A357">
            <v>4191</v>
          </cell>
          <cell r="B357" t="str">
            <v>Státní příspěvky na důchodové připojištění</v>
          </cell>
        </row>
        <row r="358">
          <cell r="A358">
            <v>4192</v>
          </cell>
          <cell r="B358" t="str">
            <v>Úrokové příspěvky mladým manželstvím</v>
          </cell>
        </row>
        <row r="359">
          <cell r="A359">
            <v>4193</v>
          </cell>
          <cell r="B359" t="str">
            <v>Dávky válečným veteránům a perzekvovaným osobám</v>
          </cell>
        </row>
        <row r="360">
          <cell r="A360">
            <v>4194</v>
          </cell>
          <cell r="B360" t="str">
            <v>Zvýšení důchodů pro bezmocnost</v>
          </cell>
        </row>
        <row r="361">
          <cell r="A361">
            <v>4195</v>
          </cell>
          <cell r="B361" t="str">
            <v>Příspěvek na péči</v>
          </cell>
        </row>
        <row r="362">
          <cell r="A362">
            <v>4199</v>
          </cell>
          <cell r="B362" t="str">
            <v>Ostatní dávky povahy sociálního zabezpečení jinde nezařazené</v>
          </cell>
        </row>
        <row r="363">
          <cell r="A363">
            <v>4210</v>
          </cell>
          <cell r="B363" t="str">
            <v>Podpory v nezaměstnanosti</v>
          </cell>
        </row>
        <row r="364">
          <cell r="A364">
            <v>4221</v>
          </cell>
          <cell r="B364" t="str">
            <v>Rekvalifikace</v>
          </cell>
        </row>
        <row r="365">
          <cell r="A365">
            <v>4222</v>
          </cell>
          <cell r="B365" t="str">
            <v>Veřejně prospěšné práce</v>
          </cell>
        </row>
        <row r="366">
          <cell r="A366">
            <v>4223</v>
          </cell>
          <cell r="B366" t="str">
            <v>Společensky účelná pracovní místa</v>
          </cell>
        </row>
        <row r="367">
          <cell r="A367">
            <v>4225</v>
          </cell>
          <cell r="B367" t="str">
            <v>Podpora zaměstnanosti zdravotně postižených občanů</v>
          </cell>
        </row>
        <row r="368">
          <cell r="A368">
            <v>4226</v>
          </cell>
          <cell r="B368" t="str">
            <v>Ostatní podpora zaměstnanosti</v>
          </cell>
        </row>
        <row r="369">
          <cell r="A369">
            <v>4227</v>
          </cell>
          <cell r="B369" t="str">
            <v>Cílené programy k řešení zaměstnanosti</v>
          </cell>
        </row>
        <row r="370">
          <cell r="A370">
            <v>4229</v>
          </cell>
          <cell r="B370" t="str">
            <v>Aktivní politika zaměstnanosti jinde nezařazená</v>
          </cell>
        </row>
        <row r="371">
          <cell r="A371">
            <v>4230</v>
          </cell>
          <cell r="B371" t="str">
            <v>Ochrana zaměstnanců při platební neschopnosti zaměstnavatelů</v>
          </cell>
        </row>
        <row r="372">
          <cell r="A372">
            <v>4240</v>
          </cell>
          <cell r="B372" t="str">
            <v>Příspěvek na podporu zaměstnávání osob se zdravotním postižením na chráněném trhu práce</v>
          </cell>
        </row>
        <row r="373">
          <cell r="A373">
            <v>4250</v>
          </cell>
          <cell r="B373" t="str">
            <v>Příspěvky na sociální důsledky restrukturalizace</v>
          </cell>
        </row>
        <row r="374">
          <cell r="A374">
            <v>4280</v>
          </cell>
          <cell r="B374" t="str">
            <v>Výzkum a vývoj v politice zaměstnanosti</v>
          </cell>
        </row>
        <row r="375">
          <cell r="A375">
            <v>4311</v>
          </cell>
          <cell r="B375" t="str">
            <v>Základní sociální poradenství</v>
          </cell>
        </row>
        <row r="376">
          <cell r="A376">
            <v>4312</v>
          </cell>
          <cell r="B376" t="str">
            <v>Odborné sociální poradenství</v>
          </cell>
        </row>
        <row r="377">
          <cell r="A377">
            <v>4319</v>
          </cell>
          <cell r="B377" t="str">
            <v>Ostatní výdaje související se sociálním poradenstvím</v>
          </cell>
        </row>
        <row r="378">
          <cell r="A378">
            <v>4324</v>
          </cell>
          <cell r="B378" t="str">
            <v>Zařízení pro děti vyžadující okamžitou pomoc</v>
          </cell>
        </row>
        <row r="379">
          <cell r="A379">
            <v>4329</v>
          </cell>
          <cell r="B379" t="str">
            <v>Ostatní sociální péče a pomoc dětem a mládeži</v>
          </cell>
        </row>
        <row r="380">
          <cell r="A380">
            <v>4334</v>
          </cell>
          <cell r="B380" t="str">
            <v>Pečovatelská služba pro rodinu a děti</v>
          </cell>
        </row>
        <row r="381">
          <cell r="A381">
            <v>4339</v>
          </cell>
          <cell r="B381" t="str">
            <v>Ostatní sociální péče a pomoc rodině a manželství</v>
          </cell>
        </row>
        <row r="382">
          <cell r="A382">
            <v>4341</v>
          </cell>
          <cell r="B382" t="str">
            <v>Sociální pomoc osobám v hmotné nouzi a občanům sociálně nepřizpůsobivým</v>
          </cell>
        </row>
        <row r="383">
          <cell r="A383">
            <v>4342</v>
          </cell>
          <cell r="B383" t="str">
            <v>Sociální péče a pomoc přistěhovalcům a vybraným etnikům</v>
          </cell>
        </row>
        <row r="384">
          <cell r="A384">
            <v>4343</v>
          </cell>
          <cell r="B384" t="str">
            <v>Sociální pomoc osobám v souvislosti s živelní pohromou nebo požárem</v>
          </cell>
        </row>
        <row r="385">
          <cell r="A385">
            <v>4344</v>
          </cell>
          <cell r="B385" t="str">
            <v>Sociální rehabilitace</v>
          </cell>
        </row>
        <row r="386">
          <cell r="A386">
            <v>4345</v>
          </cell>
          <cell r="B386" t="str">
            <v>Centra sociálně rehabilitačních služeb</v>
          </cell>
        </row>
        <row r="387">
          <cell r="A387">
            <v>4349</v>
          </cell>
          <cell r="B387" t="str">
            <v>Ostatní sociální péče a pomoc ostatním skupinám obyvatelstva</v>
          </cell>
        </row>
        <row r="388">
          <cell r="A388">
            <v>4350</v>
          </cell>
          <cell r="B388" t="str">
            <v>Domovy pro seniory</v>
          </cell>
        </row>
        <row r="389">
          <cell r="A389">
            <v>4351</v>
          </cell>
          <cell r="B389" t="str">
            <v>Osobní asistence, pečovatelská služba a podpora samostatného bydlení</v>
          </cell>
        </row>
        <row r="390">
          <cell r="A390">
            <v>4352</v>
          </cell>
          <cell r="B390" t="str">
            <v>Tísňová péče</v>
          </cell>
        </row>
        <row r="391">
          <cell r="A391">
            <v>4353</v>
          </cell>
          <cell r="B391" t="str">
            <v>Průvodcovské a předčitatelské služby</v>
          </cell>
        </row>
        <row r="392">
          <cell r="A392">
            <v>4354</v>
          </cell>
          <cell r="B392" t="str">
            <v>Chráněné bydlení</v>
          </cell>
        </row>
        <row r="393">
          <cell r="A393">
            <v>4355</v>
          </cell>
          <cell r="B393" t="str">
            <v>Týdenní stacionáře</v>
          </cell>
        </row>
        <row r="394">
          <cell r="A394">
            <v>4356</v>
          </cell>
          <cell r="B394" t="str">
            <v>Denní stacionáře a centra denních služeb</v>
          </cell>
        </row>
        <row r="395">
          <cell r="A395">
            <v>4357</v>
          </cell>
          <cell r="B395" t="str">
            <v>Domovy pro osoby se zdravotním postižením a domovy se zvláštním režimem</v>
          </cell>
        </row>
        <row r="396">
          <cell r="A396">
            <v>4358</v>
          </cell>
          <cell r="B396" t="str">
            <v>Sociální služby poskytované ve zdravotnických zařízeních ústavní péče</v>
          </cell>
        </row>
        <row r="397">
          <cell r="A397">
            <v>4359</v>
          </cell>
          <cell r="B397" t="str">
            <v>Ostatní služby a činnosti v oblasti sociální péče</v>
          </cell>
        </row>
        <row r="398">
          <cell r="A398">
            <v>4361</v>
          </cell>
          <cell r="B398" t="str">
            <v>Činnost ústředního orgánu státní správy v sociálním zabezpečení, politice zaměstnanosti a rodinné politice</v>
          </cell>
        </row>
        <row r="399">
          <cell r="A399">
            <v>4362</v>
          </cell>
          <cell r="B399" t="str">
            <v>Činnost ostatních orgánů státní správy v sociálním zabezpečení</v>
          </cell>
        </row>
        <row r="400">
          <cell r="A400">
            <v>4363</v>
          </cell>
          <cell r="B400" t="str">
            <v>Ostatní orgány státní správy v oblasti politiky zaměstnanosti</v>
          </cell>
        </row>
        <row r="401">
          <cell r="A401">
            <v>4369</v>
          </cell>
          <cell r="B401" t="str">
            <v>Ostatní správa v sociálním zabezpečení a politice zaměstnanosti</v>
          </cell>
        </row>
        <row r="402">
          <cell r="A402">
            <v>4371</v>
          </cell>
          <cell r="B402" t="str">
            <v>Raná péče a sociálně aktivizační služby pro rodiny s dětmi</v>
          </cell>
        </row>
        <row r="403">
          <cell r="A403">
            <v>4372</v>
          </cell>
          <cell r="B403" t="str">
            <v>Krizová pomoc</v>
          </cell>
        </row>
        <row r="404">
          <cell r="A404">
            <v>4373</v>
          </cell>
          <cell r="B404" t="str">
            <v>Domy na půl cesty</v>
          </cell>
        </row>
        <row r="405">
          <cell r="A405">
            <v>4374</v>
          </cell>
          <cell r="B405" t="str">
            <v>Azylové domy, nízkoprahová denní centra a noclehárny</v>
          </cell>
        </row>
        <row r="406">
          <cell r="A406">
            <v>4375</v>
          </cell>
          <cell r="B406" t="str">
            <v>Nízkoprahová zařízení pro děti a mládež</v>
          </cell>
        </row>
        <row r="407">
          <cell r="A407">
            <v>4376</v>
          </cell>
          <cell r="B407" t="str">
            <v>Služby následné péče, terapeutické komunity a kontaktní centra</v>
          </cell>
        </row>
        <row r="408">
          <cell r="A408">
            <v>4377</v>
          </cell>
          <cell r="B408" t="str">
            <v>Sociálně terapeutické dílny</v>
          </cell>
        </row>
        <row r="409">
          <cell r="A409">
            <v>4378</v>
          </cell>
          <cell r="B409" t="str">
            <v>Terénní programy</v>
          </cell>
        </row>
        <row r="410">
          <cell r="A410">
            <v>4379</v>
          </cell>
          <cell r="B410" t="str">
            <v>Ostatní služby a činnosti v oblasti sociální prevence</v>
          </cell>
        </row>
        <row r="411">
          <cell r="A411">
            <v>4380</v>
          </cell>
          <cell r="B411" t="str">
            <v>Výzkum v sociálním zabezpečení a politice zaměstnanosti</v>
          </cell>
        </row>
        <row r="412">
          <cell r="A412">
            <v>4391</v>
          </cell>
          <cell r="B412" t="str">
            <v>Mezinárodní spolupráce v sociálním zabezpečení a podpoře zaměstnanosti</v>
          </cell>
        </row>
        <row r="413">
          <cell r="A413">
            <v>4392</v>
          </cell>
          <cell r="B413" t="str">
            <v>Inspekce poskytování sociálních služeb</v>
          </cell>
        </row>
        <row r="414">
          <cell r="A414">
            <v>4399</v>
          </cell>
          <cell r="B414" t="str">
            <v>Ostatní záležitosti sociálních věcí a politiky zaměstnanosti</v>
          </cell>
        </row>
        <row r="415">
          <cell r="A415">
            <v>5111</v>
          </cell>
          <cell r="B415" t="str">
            <v>Armáda</v>
          </cell>
        </row>
        <row r="416">
          <cell r="A416">
            <v>5112</v>
          </cell>
          <cell r="B416" t="str">
            <v>Ostatní ozbrojené síly</v>
          </cell>
        </row>
        <row r="417">
          <cell r="A417">
            <v>5113</v>
          </cell>
          <cell r="B417" t="str">
            <v>Bezpečnostní složky ozbrojených sil</v>
          </cell>
        </row>
        <row r="418">
          <cell r="A418">
            <v>5119</v>
          </cell>
          <cell r="B418" t="str">
            <v>Podpůrné složky ozbrojených sil</v>
          </cell>
        </row>
        <row r="419">
          <cell r="A419">
            <v>5161</v>
          </cell>
          <cell r="B419" t="str">
            <v>Činnost ústředního orgánu státní správy ve vojenské obraně</v>
          </cell>
        </row>
        <row r="420">
          <cell r="A420">
            <v>5162</v>
          </cell>
          <cell r="B420" t="str">
            <v>Činnost ostatních orgánů státní správy ve vojenské obraně</v>
          </cell>
        </row>
        <row r="421">
          <cell r="A421">
            <v>5169</v>
          </cell>
          <cell r="B421" t="str">
            <v>Ostatní správa ve vojenské obraně</v>
          </cell>
        </row>
        <row r="422">
          <cell r="A422">
            <v>5171</v>
          </cell>
          <cell r="B422" t="str">
            <v>Zabezpečení potřeb ozbrojených sil</v>
          </cell>
        </row>
        <row r="423">
          <cell r="A423">
            <v>5172</v>
          </cell>
          <cell r="B423" t="str">
            <v>Operační příprava státního území</v>
          </cell>
        </row>
        <row r="424">
          <cell r="A424">
            <v>5179</v>
          </cell>
          <cell r="B424" t="str">
            <v>Ostatní činnosti pro zabezpečení potřeb ozbrojených sil</v>
          </cell>
        </row>
        <row r="425">
          <cell r="A425">
            <v>5180</v>
          </cell>
          <cell r="B425" t="str">
            <v>Výzkum a vývoj v oblasti obrany</v>
          </cell>
        </row>
        <row r="426">
          <cell r="A426">
            <v>5191</v>
          </cell>
          <cell r="B426" t="str">
            <v>Mezinárodní spolupráce v obraně</v>
          </cell>
        </row>
        <row r="427">
          <cell r="A427">
            <v>5192</v>
          </cell>
          <cell r="B427" t="str">
            <v>Zahraniční vojenská pomoc</v>
          </cell>
        </row>
        <row r="428">
          <cell r="A428">
            <v>5199</v>
          </cell>
          <cell r="B428" t="str">
            <v>Ostatní záležitosti obrany</v>
          </cell>
        </row>
        <row r="429">
          <cell r="A429">
            <v>5211</v>
          </cell>
          <cell r="B429" t="str">
            <v>Civilní ochrana - vojenská část</v>
          </cell>
        </row>
        <row r="430">
          <cell r="A430">
            <v>5212</v>
          </cell>
          <cell r="B430" t="str">
            <v>Ochrana obyvatelstva</v>
          </cell>
        </row>
        <row r="431">
          <cell r="A431">
            <v>5213</v>
          </cell>
          <cell r="B431" t="str">
            <v>Krizová opatření</v>
          </cell>
        </row>
        <row r="432">
          <cell r="A432">
            <v>5219</v>
          </cell>
          <cell r="B432" t="str">
            <v>Ostatní záležitosti ochrany obyvatelstva</v>
          </cell>
        </row>
        <row r="433">
          <cell r="A433">
            <v>5220</v>
          </cell>
          <cell r="B433" t="str">
            <v>Hospodářská opatření pro krizové stavy</v>
          </cell>
        </row>
        <row r="434">
          <cell r="A434">
            <v>5261</v>
          </cell>
          <cell r="B434" t="str">
            <v>Státní správa v oblasti hospodářských opatření pro krizové stavy a v oblasti krizového řízení</v>
          </cell>
        </row>
        <row r="435">
          <cell r="A435">
            <v>5262</v>
          </cell>
          <cell r="B435" t="str">
            <v>Činnost ostatních orgánů státní správy v oblasti civilního nouzového hospodářství</v>
          </cell>
        </row>
        <row r="436">
          <cell r="A436">
            <v>5269</v>
          </cell>
          <cell r="B436" t="str">
            <v>Ostatní správa v oblasti hospodářských opatření pro krizové stavy</v>
          </cell>
        </row>
        <row r="437">
          <cell r="A437">
            <v>5271</v>
          </cell>
          <cell r="B437" t="str">
            <v>Činnost orgánů krizového řízení na ústřední úrovni a dalších správních úřadů v oblasti krizového řízení</v>
          </cell>
        </row>
        <row r="438">
          <cell r="A438">
            <v>5272</v>
          </cell>
          <cell r="B438" t="str">
            <v>Činnost orgánů krizového řízení na územní úrovni a dalších územních správních úřadů v oblasti krizového řízení</v>
          </cell>
        </row>
        <row r="439">
          <cell r="A439">
            <v>5273</v>
          </cell>
          <cell r="B439" t="str">
            <v>Ostatní správa v oblasti krizového řízení</v>
          </cell>
        </row>
        <row r="440">
          <cell r="A440">
            <v>5274</v>
          </cell>
          <cell r="B440" t="str">
            <v>Podpora krizového řízení a nouzového plánování</v>
          </cell>
        </row>
        <row r="441">
          <cell r="A441">
            <v>5279</v>
          </cell>
          <cell r="B441" t="str">
            <v>Záležitosti krizového řízení jinde nezařazené</v>
          </cell>
        </row>
        <row r="442">
          <cell r="A442">
            <v>5281</v>
          </cell>
          <cell r="B442" t="str">
            <v>Výzkum a vývoj v oblasti ochrany obyvatelstva</v>
          </cell>
        </row>
        <row r="443">
          <cell r="A443">
            <v>5289</v>
          </cell>
          <cell r="B443" t="str">
            <v>Výzkum a vývoj v oblasti krizového řízení</v>
          </cell>
        </row>
        <row r="444">
          <cell r="A444">
            <v>5291</v>
          </cell>
          <cell r="B444" t="str">
            <v>Mezinárodní spolupráce v oblasti krizového řízení</v>
          </cell>
        </row>
        <row r="445">
          <cell r="A445">
            <v>5292</v>
          </cell>
          <cell r="B445" t="str">
            <v>Poskytnutí vzájemné zahraniční pomoci podle mezinárodních smluv</v>
          </cell>
        </row>
        <row r="446">
          <cell r="A446">
            <v>5299</v>
          </cell>
          <cell r="B446" t="str">
            <v>Ostatní záležitosti civilní připravenosti na krizové stavy</v>
          </cell>
        </row>
        <row r="447">
          <cell r="A447">
            <v>5311</v>
          </cell>
          <cell r="B447" t="str">
            <v>Bezpečnost a veřejný pořádek</v>
          </cell>
        </row>
        <row r="448">
          <cell r="A448">
            <v>5312</v>
          </cell>
          <cell r="B448" t="str">
            <v>Opatření proti legalizaci výnosů z trestné činnosti a proti financování terorismu</v>
          </cell>
        </row>
        <row r="449">
          <cell r="A449">
            <v>5316</v>
          </cell>
          <cell r="B449" t="str">
            <v>Činnost ústředního orgánu státní správy v oblasti bezpečnosti a veřejného pořádku</v>
          </cell>
        </row>
        <row r="450">
          <cell r="A450">
            <v>5317</v>
          </cell>
          <cell r="B450" t="str">
            <v>Hraniční přechody</v>
          </cell>
        </row>
        <row r="451">
          <cell r="A451">
            <v>5319</v>
          </cell>
          <cell r="B451" t="str">
            <v>Ostatní záležitosti bezpečnosti a veřejného pořádku</v>
          </cell>
        </row>
        <row r="452">
          <cell r="A452">
            <v>5380</v>
          </cell>
          <cell r="B452" t="str">
            <v>Výzkum týkající se bezpečnosti a veřejného pořádku</v>
          </cell>
        </row>
        <row r="453">
          <cell r="A453">
            <v>5391</v>
          </cell>
          <cell r="B453" t="str">
            <v>Mezinárodní spolupráce v oblasti bezpečnosti a veřejného pořádku</v>
          </cell>
        </row>
        <row r="454">
          <cell r="A454">
            <v>5399</v>
          </cell>
          <cell r="B454" t="str">
            <v>Ostatní záležitosti bezpečnosti, veřejného pořádku</v>
          </cell>
        </row>
        <row r="455">
          <cell r="A455">
            <v>5410</v>
          </cell>
          <cell r="B455" t="str">
            <v>Ústavní soud</v>
          </cell>
        </row>
        <row r="456">
          <cell r="A456">
            <v>5420</v>
          </cell>
          <cell r="B456" t="str">
            <v>Soudy</v>
          </cell>
        </row>
        <row r="457">
          <cell r="A457">
            <v>5430</v>
          </cell>
          <cell r="B457" t="str">
            <v>Státní zastupitelství</v>
          </cell>
        </row>
        <row r="458">
          <cell r="A458">
            <v>5441</v>
          </cell>
          <cell r="B458" t="str">
            <v>Činnost Generálního ředitelství Vězeňské služby a věznic</v>
          </cell>
        </row>
        <row r="459">
          <cell r="A459">
            <v>5442</v>
          </cell>
          <cell r="B459" t="str">
            <v>Ostatní správa ve vězeňství</v>
          </cell>
        </row>
        <row r="460">
          <cell r="A460">
            <v>5449</v>
          </cell>
          <cell r="B460" t="str">
            <v>Ostatní záležitosti vězeňství</v>
          </cell>
        </row>
        <row r="461">
          <cell r="A461">
            <v>5450</v>
          </cell>
          <cell r="B461" t="str">
            <v>Činnost probační a mediační služby</v>
          </cell>
        </row>
        <row r="462">
          <cell r="A462">
            <v>5461</v>
          </cell>
          <cell r="B462" t="str">
            <v>Činnost ústředního orgánu státní správy v oblasti právní ochrany</v>
          </cell>
        </row>
        <row r="463">
          <cell r="A463">
            <v>5462</v>
          </cell>
          <cell r="B463" t="str">
            <v>Činnost ostatních orgánů státní správy v oblasti právní ochrany</v>
          </cell>
        </row>
        <row r="464">
          <cell r="A464">
            <v>5469</v>
          </cell>
          <cell r="B464" t="str">
            <v>Ostatní správa v oblasti právní ochrany</v>
          </cell>
        </row>
        <row r="465">
          <cell r="A465">
            <v>5470</v>
          </cell>
          <cell r="B465" t="str">
            <v>Kancelář Veřejného ochránce práv</v>
          </cell>
        </row>
        <row r="466">
          <cell r="A466">
            <v>5471</v>
          </cell>
          <cell r="B466" t="str">
            <v>Kancelář finančního arbitra</v>
          </cell>
        </row>
        <row r="467">
          <cell r="A467">
            <v>5480</v>
          </cell>
          <cell r="B467" t="str">
            <v>Výzkum v oblasti právní ochrany</v>
          </cell>
        </row>
        <row r="468">
          <cell r="A468">
            <v>5491</v>
          </cell>
          <cell r="B468" t="str">
            <v>Mezinárodní spolupráce v oblasti právní ochrany</v>
          </cell>
        </row>
        <row r="469">
          <cell r="A469">
            <v>5499</v>
          </cell>
          <cell r="B469" t="str">
            <v>Ostatní záležitosti právní ochrany</v>
          </cell>
        </row>
        <row r="470">
          <cell r="A470">
            <v>5511</v>
          </cell>
          <cell r="B470" t="str">
            <v>Požární ochrana - profesionální část</v>
          </cell>
        </row>
        <row r="471">
          <cell r="A471">
            <v>5512</v>
          </cell>
          <cell r="B471" t="str">
            <v>Požární ochrana - dobrovolná část</v>
          </cell>
        </row>
        <row r="472">
          <cell r="A472">
            <v>5517</v>
          </cell>
          <cell r="B472" t="str">
            <v>Vzdělávací a technická zařízení požární ochrany</v>
          </cell>
        </row>
        <row r="473">
          <cell r="A473">
            <v>5519</v>
          </cell>
          <cell r="B473" t="str">
            <v>Ostatní záležitosti požární ochrany</v>
          </cell>
        </row>
        <row r="474">
          <cell r="A474">
            <v>5521</v>
          </cell>
          <cell r="B474" t="str">
            <v>Operační a informační střediska integrovaného záchranného systému</v>
          </cell>
        </row>
        <row r="475">
          <cell r="A475">
            <v>5522</v>
          </cell>
          <cell r="B475" t="str">
            <v>Ostatní činnosti v integrovaném záchranném systému</v>
          </cell>
        </row>
        <row r="476">
          <cell r="A476">
            <v>5529</v>
          </cell>
          <cell r="B476" t="str">
            <v>Ostatní složky a činnosti integrovaného záchranného systému</v>
          </cell>
        </row>
        <row r="477">
          <cell r="A477">
            <v>5561</v>
          </cell>
          <cell r="B477" t="str">
            <v>Činnost ústředního orgánu státní správy v požární ochraně</v>
          </cell>
        </row>
        <row r="478">
          <cell r="A478">
            <v>5562</v>
          </cell>
          <cell r="B478" t="str">
            <v>Činnost ústředních orgánů státní správy v integrovaném záchranném systému</v>
          </cell>
        </row>
        <row r="479">
          <cell r="A479">
            <v>5563</v>
          </cell>
          <cell r="B479" t="str">
            <v>Činnost ostatních orgánů státní správy v integrovaném záchranném systému</v>
          </cell>
        </row>
        <row r="480">
          <cell r="A480">
            <v>5580</v>
          </cell>
          <cell r="B480" t="str">
            <v>Výzkum a vývoj v požární ochraně a integrovaném záchranném systému</v>
          </cell>
        </row>
        <row r="481">
          <cell r="A481">
            <v>5591</v>
          </cell>
          <cell r="B481" t="str">
            <v>Mezinárodní spolupráce v oblasti požární ochrany a integrovaném záchranném systému</v>
          </cell>
        </row>
        <row r="482">
          <cell r="A482">
            <v>5592</v>
          </cell>
          <cell r="B482" t="str">
            <v>Poskytnutí vzájemné zahraniční pomoci podle mezinárodních smluv</v>
          </cell>
        </row>
        <row r="483">
          <cell r="A483">
            <v>5599</v>
          </cell>
          <cell r="B483" t="str">
            <v>Ostatní záležitosti požární ochrany a integrovaného záchranného systému</v>
          </cell>
        </row>
        <row r="484">
          <cell r="A484">
            <v>6111</v>
          </cell>
          <cell r="B484" t="str">
            <v>Parlament</v>
          </cell>
        </row>
        <row r="485">
          <cell r="A485">
            <v>6112</v>
          </cell>
          <cell r="B485" t="str">
            <v>Zastupitelstva obcí</v>
          </cell>
        </row>
        <row r="486">
          <cell r="A486">
            <v>6113</v>
          </cell>
          <cell r="B486" t="str">
            <v>Zastupitelstva krajů</v>
          </cell>
        </row>
        <row r="487">
          <cell r="A487">
            <v>6114</v>
          </cell>
          <cell r="B487" t="str">
            <v>Volby do Parlamentu ČR</v>
          </cell>
        </row>
        <row r="488">
          <cell r="A488">
            <v>6115</v>
          </cell>
          <cell r="B488" t="str">
            <v>Volby do zastupitelstev územních samosprávných celků</v>
          </cell>
        </row>
        <row r="489">
          <cell r="A489">
            <v>6116</v>
          </cell>
          <cell r="B489" t="str">
            <v>Celostátní referendum</v>
          </cell>
        </row>
        <row r="490">
          <cell r="A490">
            <v>6117</v>
          </cell>
          <cell r="B490" t="str">
            <v>Volby do Evropského parlamentu</v>
          </cell>
        </row>
        <row r="491">
          <cell r="A491">
            <v>6118</v>
          </cell>
          <cell r="B491" t="str">
            <v>Volba prezidenta republiky</v>
          </cell>
        </row>
        <row r="492">
          <cell r="A492">
            <v>6119</v>
          </cell>
          <cell r="B492" t="str">
            <v>Ostatní zastupitelské orgány a volby</v>
          </cell>
        </row>
        <row r="493">
          <cell r="A493">
            <v>6120</v>
          </cell>
          <cell r="B493" t="str">
            <v>Kancelář prezidenta republiky</v>
          </cell>
        </row>
        <row r="494">
          <cell r="A494">
            <v>6130</v>
          </cell>
          <cell r="B494" t="str">
            <v>Nejvyšší kontrolní úřad</v>
          </cell>
        </row>
        <row r="495">
          <cell r="A495">
            <v>6141</v>
          </cell>
          <cell r="B495" t="str">
            <v>Ústřední orgány vnitřní státní správy a jejich dislokovaná pracoviště (nezařazené v jiných funkcích)</v>
          </cell>
        </row>
        <row r="496">
          <cell r="A496">
            <v>6142</v>
          </cell>
          <cell r="B496" t="str">
            <v>Finanční správa</v>
          </cell>
        </row>
        <row r="497">
          <cell r="A497">
            <v>6143</v>
          </cell>
          <cell r="B497" t="str">
            <v>Celní správa</v>
          </cell>
        </row>
        <row r="498">
          <cell r="A498">
            <v>6145</v>
          </cell>
          <cell r="B498" t="str">
            <v>Úřad vlády</v>
          </cell>
        </row>
        <row r="499">
          <cell r="A499">
            <v>6146</v>
          </cell>
          <cell r="B499" t="str">
            <v>Český statistický úřad</v>
          </cell>
        </row>
        <row r="500">
          <cell r="A500">
            <v>6148</v>
          </cell>
          <cell r="B500" t="str">
            <v>Plánování a statistika</v>
          </cell>
        </row>
        <row r="501">
          <cell r="A501">
            <v>6149</v>
          </cell>
          <cell r="B501" t="str">
            <v>Ostatní všeobecná vnitřní správa jinde nezařazená</v>
          </cell>
        </row>
        <row r="502">
          <cell r="A502">
            <v>6151</v>
          </cell>
          <cell r="B502" t="str">
            <v>Činnost ústředního orgánu státní správy v zahraniční službě</v>
          </cell>
        </row>
        <row r="503">
          <cell r="A503">
            <v>6152</v>
          </cell>
          <cell r="B503" t="str">
            <v>Zastupitelství a stále mise ČR v zahraničí</v>
          </cell>
        </row>
        <row r="504">
          <cell r="A504">
            <v>6153</v>
          </cell>
          <cell r="B504" t="str">
            <v>Ostatní účast v mezinárodních vládních organizacích</v>
          </cell>
        </row>
        <row r="505">
          <cell r="A505">
            <v>6159</v>
          </cell>
          <cell r="B505" t="str">
            <v>Zahraniční služba a záležitosti jinde nezařazené</v>
          </cell>
        </row>
        <row r="506">
          <cell r="A506">
            <v>6171</v>
          </cell>
          <cell r="B506" t="str">
            <v>Činnost místní správy</v>
          </cell>
        </row>
        <row r="507">
          <cell r="A507">
            <v>6172</v>
          </cell>
          <cell r="B507" t="str">
            <v>Činnost regionální správy</v>
          </cell>
        </row>
        <row r="508">
          <cell r="A508">
            <v>6173</v>
          </cell>
          <cell r="B508" t="str">
            <v>Místní referendum</v>
          </cell>
        </row>
        <row r="509">
          <cell r="A509">
            <v>6174</v>
          </cell>
          <cell r="B509" t="str">
            <v>Činnost regionálních rad</v>
          </cell>
        </row>
        <row r="510">
          <cell r="A510">
            <v>6180</v>
          </cell>
          <cell r="B510" t="str">
            <v>Výzkum ve státní správě a samosprávě</v>
          </cell>
        </row>
        <row r="511">
          <cell r="A511">
            <v>6190</v>
          </cell>
          <cell r="B511" t="str">
            <v>Politické strany a hnutí</v>
          </cell>
        </row>
        <row r="512">
          <cell r="A512">
            <v>6211</v>
          </cell>
          <cell r="B512" t="str">
            <v>Archivní činnost</v>
          </cell>
        </row>
        <row r="513">
          <cell r="A513">
            <v>6219</v>
          </cell>
          <cell r="B513" t="str">
            <v>Ostatní veřejné služby jinde nezařazené</v>
          </cell>
        </row>
        <row r="514">
          <cell r="A514">
            <v>6221</v>
          </cell>
          <cell r="B514" t="str">
            <v>Humanitární zahraniční pomoc přímá</v>
          </cell>
        </row>
        <row r="515">
          <cell r="A515">
            <v>6222</v>
          </cell>
          <cell r="B515" t="str">
            <v>Rozvojová zahraniční pomoc</v>
          </cell>
        </row>
        <row r="516">
          <cell r="A516">
            <v>6223</v>
          </cell>
          <cell r="B516" t="str">
            <v>Mezinárodní spolupráce (jinde nezařazená)</v>
          </cell>
        </row>
        <row r="517">
          <cell r="A517">
            <v>6224</v>
          </cell>
          <cell r="B517" t="str">
            <v>Humanitární zahraniční pomoc poskytovaná prostřednictvím mezinárodních organizací</v>
          </cell>
        </row>
        <row r="518">
          <cell r="A518">
            <v>6229</v>
          </cell>
          <cell r="B518" t="str">
            <v>Ostatní zahraniční pomoc</v>
          </cell>
        </row>
        <row r="519">
          <cell r="A519">
            <v>6310</v>
          </cell>
          <cell r="B519" t="str">
            <v>Obecné příjmy a výdaje z finančních operací</v>
          </cell>
        </row>
        <row r="520">
          <cell r="A520">
            <v>6320</v>
          </cell>
          <cell r="B520" t="str">
            <v>Pojištění funkčně nespecifikované</v>
          </cell>
        </row>
        <row r="521">
          <cell r="A521">
            <v>6330</v>
          </cell>
          <cell r="B521" t="str">
            <v>Převody vlastním fondům v rozpočtech územní úrovně</v>
          </cell>
        </row>
        <row r="522">
          <cell r="A522">
            <v>6391</v>
          </cell>
          <cell r="B522" t="str">
            <v>Soudní a mimosoudní rehabilitace</v>
          </cell>
        </row>
        <row r="523">
          <cell r="A523">
            <v>6399</v>
          </cell>
          <cell r="B523" t="str">
            <v>Ostatní finanční operace</v>
          </cell>
        </row>
        <row r="524">
          <cell r="A524">
            <v>6401</v>
          </cell>
          <cell r="B524" t="str">
            <v>Transfery všeobecné povahy jiným úrovním vlády</v>
          </cell>
        </row>
        <row r="525">
          <cell r="A525">
            <v>6402</v>
          </cell>
          <cell r="B525" t="str">
            <v>Finanční vypořádání minulých let</v>
          </cell>
        </row>
        <row r="526">
          <cell r="A526">
            <v>6409</v>
          </cell>
          <cell r="B526" t="str">
            <v>Ostatní činnosti jinde nezařazené</v>
          </cell>
        </row>
      </sheetData>
      <sheetData sheetId="1">
        <row r="2">
          <cell r="A2">
            <v>1111</v>
          </cell>
          <cell r="B2" t="str">
            <v>Daň z příjmů fyzických osob placená plátci</v>
          </cell>
        </row>
        <row r="3">
          <cell r="A3">
            <v>1112</v>
          </cell>
          <cell r="B3" t="str">
            <v>Daň z příjmů fyzických osob placená poplatníky</v>
          </cell>
        </row>
        <row r="4">
          <cell r="A4">
            <v>1113</v>
          </cell>
          <cell r="B4" t="str">
            <v>Daň z příjmů fyzických osob vybíraná srážkou</v>
          </cell>
        </row>
        <row r="5">
          <cell r="A5">
            <v>1119</v>
          </cell>
          <cell r="B5" t="str">
            <v>Zrušené daně, jejichž předmětem je příjem fyzických osob</v>
          </cell>
        </row>
        <row r="6">
          <cell r="A6">
            <v>1121</v>
          </cell>
          <cell r="B6" t="str">
            <v>Daň z příjmů právnických osob</v>
          </cell>
        </row>
        <row r="7">
          <cell r="A7">
            <v>1122</v>
          </cell>
          <cell r="B7" t="str">
            <v>Daň z příjmů právnických osob za obce</v>
          </cell>
        </row>
        <row r="8">
          <cell r="A8">
            <v>1123</v>
          </cell>
          <cell r="B8" t="str">
            <v>Daň z příjmů právnických osob za kraje</v>
          </cell>
        </row>
        <row r="9">
          <cell r="A9">
            <v>1129</v>
          </cell>
          <cell r="B9" t="str">
            <v>Zrušené daně, jejichž předmětem je příjem právnických osob</v>
          </cell>
        </row>
        <row r="10">
          <cell r="A10">
            <v>1211</v>
          </cell>
          <cell r="B10" t="str">
            <v>Daň z přidané hodnoty</v>
          </cell>
        </row>
        <row r="11">
          <cell r="A11">
            <v>1219</v>
          </cell>
          <cell r="B11" t="str">
            <v>Zrušené daně ze zboží a služeb</v>
          </cell>
        </row>
        <row r="12">
          <cell r="A12">
            <v>1221</v>
          </cell>
          <cell r="B12" t="str">
            <v>Spotřební daň z minerálních olejů</v>
          </cell>
        </row>
        <row r="13">
          <cell r="A13">
            <v>1222</v>
          </cell>
          <cell r="B13" t="str">
            <v>Spotřební daň z lihu</v>
          </cell>
        </row>
        <row r="14">
          <cell r="A14">
            <v>1223</v>
          </cell>
          <cell r="B14" t="str">
            <v>Spotřební daň z piva</v>
          </cell>
        </row>
        <row r="15">
          <cell r="A15">
            <v>1224</v>
          </cell>
          <cell r="B15" t="str">
            <v>Spotřební daň z vína a meziproduktů</v>
          </cell>
        </row>
        <row r="16">
          <cell r="A16">
            <v>1225</v>
          </cell>
          <cell r="B16" t="str">
            <v>Spotřební daň z tabákových výrobků</v>
          </cell>
        </row>
        <row r="17">
          <cell r="A17">
            <v>1226</v>
          </cell>
          <cell r="B17" t="str">
            <v>Poplatek za látky poškozující nebo ohrožující ozónovou vrstvu Země</v>
          </cell>
        </row>
        <row r="18">
          <cell r="A18">
            <v>1227</v>
          </cell>
          <cell r="B18" t="str">
            <v>Audiovizuální poplatky</v>
          </cell>
        </row>
        <row r="19">
          <cell r="A19">
            <v>1228</v>
          </cell>
          <cell r="B19" t="str">
            <v>Spotřební daň ze surového tabáku</v>
          </cell>
        </row>
        <row r="20">
          <cell r="A20">
            <v>1229</v>
          </cell>
          <cell r="B20" t="str">
            <v>Spotřební daň ze zahřívaných tabákových výrobků</v>
          </cell>
        </row>
        <row r="21">
          <cell r="A21">
            <v>1231</v>
          </cell>
          <cell r="B21" t="str">
            <v>Daň ze zemního plynu a některých dalších plynů</v>
          </cell>
        </row>
        <row r="22">
          <cell r="A22">
            <v>1232</v>
          </cell>
          <cell r="B22" t="str">
            <v>Daň z pevných paliv</v>
          </cell>
        </row>
        <row r="23">
          <cell r="A23">
            <v>1233</v>
          </cell>
          <cell r="B23" t="str">
            <v>Daň z elektřiny</v>
          </cell>
        </row>
        <row r="24">
          <cell r="A24">
            <v>1234</v>
          </cell>
          <cell r="B24" t="str">
            <v>Odvod z elektřiny ze slunečního záření</v>
          </cell>
        </row>
        <row r="25">
          <cell r="A25">
            <v>1235</v>
          </cell>
          <cell r="B25" t="str">
            <v>Daň z digitálních služeb</v>
          </cell>
        </row>
        <row r="26">
          <cell r="A26">
            <v>1321</v>
          </cell>
          <cell r="B26" t="str">
            <v>Daň silniční</v>
          </cell>
        </row>
        <row r="27">
          <cell r="A27">
            <v>1322</v>
          </cell>
          <cell r="B27" t="str">
            <v>Poplatek za užívání dálnic a rychlostních silnic</v>
          </cell>
        </row>
        <row r="28">
          <cell r="A28">
            <v>1331</v>
          </cell>
          <cell r="B28" t="str">
            <v>Poplatek za vypouštění odpadních vod do vod povrchových</v>
          </cell>
        </row>
        <row r="29">
          <cell r="A29">
            <v>1332</v>
          </cell>
          <cell r="B29" t="str">
            <v>Poplatky za znečišťování ovzduší</v>
          </cell>
        </row>
        <row r="30">
          <cell r="A30">
            <v>1333</v>
          </cell>
          <cell r="B30" t="str">
            <v>Poplatky za uložení odpadů</v>
          </cell>
        </row>
        <row r="31">
          <cell r="A31">
            <v>1334</v>
          </cell>
          <cell r="B31" t="str">
            <v>Odvody za odnětí půdy ze zemědělského půdního fondu</v>
          </cell>
        </row>
        <row r="32">
          <cell r="A32">
            <v>1335</v>
          </cell>
          <cell r="B32" t="str">
            <v>Poplatky za odnětí pozemků plnění funkcí lesa</v>
          </cell>
        </row>
        <row r="33">
          <cell r="A33">
            <v>1336</v>
          </cell>
          <cell r="B33" t="str">
            <v>Poplatek za povolené vypouštění odpadních vod do vod podzemních</v>
          </cell>
        </row>
        <row r="34">
          <cell r="A34">
            <v>1337</v>
          </cell>
          <cell r="B34" t="str">
            <v>Poplatek za komunální odpad</v>
          </cell>
        </row>
        <row r="35">
          <cell r="A35">
            <v>1338</v>
          </cell>
          <cell r="B35" t="str">
            <v>Registrační a evidenční poplatky za obaly</v>
          </cell>
        </row>
        <row r="36">
          <cell r="A36">
            <v>1339</v>
          </cell>
          <cell r="B36" t="str">
            <v>Ostatní poplatky a odvody v oblasti životního prostředí</v>
          </cell>
        </row>
        <row r="37">
          <cell r="A37">
            <v>1340</v>
          </cell>
          <cell r="B37" t="str">
            <v>Poplatek za provoz systému shromažďování, sběru, přepravy, třídění, využívání a odstraňování komunálních odpadů</v>
          </cell>
        </row>
        <row r="38">
          <cell r="A38">
            <v>1341</v>
          </cell>
          <cell r="B38" t="str">
            <v>Poplatek ze psů</v>
          </cell>
        </row>
        <row r="39">
          <cell r="A39">
            <v>1342</v>
          </cell>
          <cell r="B39" t="str">
            <v>Poplatek z pobytu</v>
          </cell>
        </row>
        <row r="40">
          <cell r="A40">
            <v>1343</v>
          </cell>
          <cell r="B40" t="str">
            <v>Poplatek za užívání veřejného prostranství</v>
          </cell>
        </row>
        <row r="41">
          <cell r="A41">
            <v>1344</v>
          </cell>
          <cell r="B41" t="str">
            <v>Poplatek ze vstupného</v>
          </cell>
        </row>
        <row r="42">
          <cell r="A42">
            <v>1345</v>
          </cell>
          <cell r="B42" t="str">
            <v>Poplatek z ubytovací kapacity</v>
          </cell>
        </row>
        <row r="43">
          <cell r="A43">
            <v>1346</v>
          </cell>
          <cell r="B43" t="str">
            <v>Poplatek za povolení k vjezdu do vybraných míst</v>
          </cell>
        </row>
        <row r="44">
          <cell r="A44">
            <v>1348</v>
          </cell>
          <cell r="B44" t="str">
            <v>Poplatek za zhodnocení stavebního pozemku</v>
          </cell>
        </row>
        <row r="45">
          <cell r="A45">
            <v>1349</v>
          </cell>
          <cell r="B45" t="str">
            <v>Zrušené místní poplatky</v>
          </cell>
        </row>
        <row r="46">
          <cell r="A46">
            <v>1353</v>
          </cell>
          <cell r="B46" t="str">
            <v>Příjmy za zkoušky z odborné způsobilosti od žadatelů o řidičské oprávnění</v>
          </cell>
        </row>
        <row r="47">
          <cell r="A47">
            <v>1354</v>
          </cell>
          <cell r="B47" t="str">
            <v>Příjmy z licencí pro kamionovou dopravu</v>
          </cell>
        </row>
        <row r="48">
          <cell r="A48">
            <v>1356</v>
          </cell>
          <cell r="B48" t="str">
            <v>Příjmy úhrad za dobývání nerostů a poplatků za geologické práce</v>
          </cell>
        </row>
        <row r="49">
          <cell r="A49">
            <v>1357</v>
          </cell>
          <cell r="B49" t="str">
            <v>Poplatek za odebrané množství podzemní vody</v>
          </cell>
        </row>
        <row r="50">
          <cell r="A50">
            <v>1359</v>
          </cell>
          <cell r="B50" t="str">
            <v>Ostatní odvody z vybraných činností a služeb jinde neuvedené</v>
          </cell>
        </row>
        <row r="51">
          <cell r="A51">
            <v>1361</v>
          </cell>
          <cell r="B51" t="str">
            <v>Správní poplatky</v>
          </cell>
        </row>
        <row r="52">
          <cell r="A52">
            <v>1371</v>
          </cell>
          <cell r="B52" t="str">
            <v>Poplatek na činnost Energetického regulačního úřadu</v>
          </cell>
        </row>
        <row r="53">
          <cell r="A53">
            <v>1372</v>
          </cell>
          <cell r="B53" t="str">
            <v>Poplatek Státnímu úřadu pro jadernou bezpečnost za žádost o vydání povolení</v>
          </cell>
        </row>
        <row r="54">
          <cell r="A54">
            <v>1373</v>
          </cell>
          <cell r="B54" t="str">
            <v>Udržovací poplatek Státnímu úřadu pro jadernou bezpečnost</v>
          </cell>
        </row>
        <row r="55">
          <cell r="A55">
            <v>1379</v>
          </cell>
          <cell r="B55" t="str">
            <v>Ostatní poplatky na činnost správních úřadů</v>
          </cell>
        </row>
        <row r="56">
          <cell r="A56">
            <v>1381</v>
          </cell>
          <cell r="B56" t="str">
            <v>Daň z hazardních her s výjimkou dílčí daně z technických her</v>
          </cell>
        </row>
        <row r="57">
          <cell r="A57">
            <v>1382</v>
          </cell>
          <cell r="B57" t="str">
            <v>Zrušený odvod z loterií a podobných her kromě z výherních hracích přístrojů</v>
          </cell>
        </row>
        <row r="58">
          <cell r="A58">
            <v>1383</v>
          </cell>
          <cell r="B58" t="str">
            <v>Zrušený odvod z výherních hracích přístrojů</v>
          </cell>
        </row>
        <row r="59">
          <cell r="A59">
            <v>1384</v>
          </cell>
          <cell r="B59" t="str">
            <v>Zrušený odvod za státní dozor</v>
          </cell>
        </row>
        <row r="60">
          <cell r="A60">
            <v>1385</v>
          </cell>
          <cell r="B60" t="str">
            <v>Dílčí daň z technických her</v>
          </cell>
        </row>
        <row r="61">
          <cell r="A61">
            <v>1401</v>
          </cell>
          <cell r="B61" t="str">
            <v>Clo</v>
          </cell>
        </row>
        <row r="62">
          <cell r="A62">
            <v>1409</v>
          </cell>
          <cell r="B62" t="str">
            <v>Zrušené daně z mezinárodního obchodu a transakcí</v>
          </cell>
        </row>
        <row r="63">
          <cell r="A63">
            <v>1511</v>
          </cell>
          <cell r="B63" t="str">
            <v>Daň z nemovitých věcí</v>
          </cell>
        </row>
        <row r="64">
          <cell r="A64">
            <v>1521</v>
          </cell>
          <cell r="B64" t="str">
            <v>Daň dědická</v>
          </cell>
        </row>
        <row r="65">
          <cell r="A65">
            <v>1522</v>
          </cell>
          <cell r="B65" t="str">
            <v>Daň darovací</v>
          </cell>
        </row>
        <row r="66">
          <cell r="A66">
            <v>1523</v>
          </cell>
          <cell r="B66" t="str">
            <v xml:space="preserve">Daň z nabytí nemovitých věcí </v>
          </cell>
        </row>
        <row r="67">
          <cell r="A67">
            <v>1529</v>
          </cell>
          <cell r="B67" t="str">
            <v>Zrušené daně z majetkových a kapitálových převodů</v>
          </cell>
        </row>
        <row r="68">
          <cell r="A68">
            <v>1611</v>
          </cell>
          <cell r="B68" t="str">
            <v>Pojistné na důchodové pojištění od zaměstnavatelů</v>
          </cell>
        </row>
        <row r="69">
          <cell r="A69">
            <v>1612</v>
          </cell>
          <cell r="B69" t="str">
            <v>Pojistné na důchodové pojištění od zaměstnanců</v>
          </cell>
        </row>
        <row r="70">
          <cell r="A70">
            <v>1613</v>
          </cell>
          <cell r="B70" t="str">
            <v>Pojistné na důchodové pojištění od osob samostatně výdělečně činných (dále jen "OSVČ")</v>
          </cell>
        </row>
        <row r="71">
          <cell r="A71">
            <v>1614</v>
          </cell>
          <cell r="B71" t="str">
            <v>Pojistné na nemocenské pojištění od zaměstnavatelů</v>
          </cell>
        </row>
        <row r="72">
          <cell r="A72">
            <v>1615</v>
          </cell>
          <cell r="B72" t="str">
            <v>Pojistné na nemocenské pojištění od zaměstnanců</v>
          </cell>
        </row>
        <row r="73">
          <cell r="A73">
            <v>1617</v>
          </cell>
          <cell r="B73" t="str">
            <v>Příspěvky na státní politiku zaměstnanosti od zaměstnavatelů</v>
          </cell>
        </row>
        <row r="74">
          <cell r="A74">
            <v>1618</v>
          </cell>
          <cell r="B74" t="str">
            <v>Příspěvky na státní politiku zaměstnanosti od zaměstnanců</v>
          </cell>
        </row>
        <row r="75">
          <cell r="A75">
            <v>1621</v>
          </cell>
          <cell r="B75" t="str">
            <v>Příspěvky na státní politiku zaměstnanosti od OSVČ</v>
          </cell>
        </row>
        <row r="76">
          <cell r="A76">
            <v>1627</v>
          </cell>
          <cell r="B76" t="str">
            <v>Přirážky k pojistnému</v>
          </cell>
        </row>
        <row r="77">
          <cell r="A77">
            <v>1628</v>
          </cell>
          <cell r="B77" t="str">
            <v>Příslušenství pojistného</v>
          </cell>
        </row>
        <row r="78">
          <cell r="A78">
            <v>1629</v>
          </cell>
          <cell r="B78" t="str">
            <v>Nevyjasněné, neidentifikované a nezařazené příjmy z pojistného na sociální zabezpečení</v>
          </cell>
        </row>
        <row r="79">
          <cell r="A79">
            <v>1631</v>
          </cell>
          <cell r="B79" t="str">
            <v>Pojistné na veřejné zdravotní pojištění od zaměstnavatelů</v>
          </cell>
        </row>
        <row r="80">
          <cell r="A80">
            <v>1632</v>
          </cell>
          <cell r="B80" t="str">
            <v>Pojistné na veřejné zdravotní pojištění od zaměstnanců</v>
          </cell>
        </row>
        <row r="81">
          <cell r="A81">
            <v>1633</v>
          </cell>
          <cell r="B81" t="str">
            <v>Pojistné na veřejné zdravotní pojištění od OSVČ</v>
          </cell>
        </row>
        <row r="82">
          <cell r="A82">
            <v>1638</v>
          </cell>
          <cell r="B82" t="str">
            <v>Příslušenství pojistného na veřejné zdravotní pojištění</v>
          </cell>
        </row>
        <row r="83">
          <cell r="A83">
            <v>1691</v>
          </cell>
          <cell r="B83" t="str">
            <v>Zrušené daně a odvody z objemu mezd</v>
          </cell>
        </row>
        <row r="84">
          <cell r="A84">
            <v>1701</v>
          </cell>
          <cell r="B84" t="str">
            <v>Nerozúčtované, neidentifikované a nezařaditelné daňové příjmy</v>
          </cell>
        </row>
        <row r="85">
          <cell r="A85">
            <v>1702</v>
          </cell>
          <cell r="B85" t="str">
            <v>Tržby z prodeje kolků</v>
          </cell>
        </row>
        <row r="86">
          <cell r="A86">
            <v>1703</v>
          </cell>
          <cell r="B86" t="str">
            <v>Odvody nahrazující zaměstnávání občanů se změněnou pracovní schopností</v>
          </cell>
        </row>
        <row r="87">
          <cell r="A87">
            <v>1704</v>
          </cell>
          <cell r="B87" t="str">
            <v>Příslušenství</v>
          </cell>
        </row>
        <row r="88">
          <cell r="A88">
            <v>1706</v>
          </cell>
          <cell r="B88" t="str">
            <v>Dávky z cukru</v>
          </cell>
        </row>
        <row r="89">
          <cell r="A89">
            <v>2111</v>
          </cell>
          <cell r="B89" t="str">
            <v>Příjmy z poskytování služeb a výrobků</v>
          </cell>
        </row>
        <row r="90">
          <cell r="A90">
            <v>2112</v>
          </cell>
          <cell r="B90" t="str">
            <v>Příjmy z prodeje zboží (již nakoupeného za účelem prodeje)</v>
          </cell>
        </row>
        <row r="91">
          <cell r="A91">
            <v>2113</v>
          </cell>
          <cell r="B91" t="str">
            <v>Příjmy ze školného</v>
          </cell>
        </row>
        <row r="92">
          <cell r="A92">
            <v>2114</v>
          </cell>
          <cell r="B92" t="str">
            <v>Mýtné</v>
          </cell>
        </row>
        <row r="93">
          <cell r="A93">
            <v>2119</v>
          </cell>
          <cell r="B93" t="str">
            <v>Ostatní příjmy z vlastní činnosti</v>
          </cell>
        </row>
        <row r="94">
          <cell r="A94">
            <v>2121</v>
          </cell>
          <cell r="B94" t="str">
            <v>Odvody přebytků ústřední banky</v>
          </cell>
        </row>
        <row r="95">
          <cell r="A95">
            <v>2122</v>
          </cell>
          <cell r="B95" t="str">
            <v>Odvody příspěvkových organizací</v>
          </cell>
        </row>
        <row r="96">
          <cell r="A96">
            <v>2123</v>
          </cell>
          <cell r="B96" t="str">
            <v>Ostatní odvody příspěvkových organizací</v>
          </cell>
        </row>
        <row r="97">
          <cell r="A97">
            <v>2124</v>
          </cell>
          <cell r="B97" t="str">
            <v>Odvody školských právnických osob zřízených státem, kraji a obcemi</v>
          </cell>
        </row>
        <row r="98">
          <cell r="A98">
            <v>2125</v>
          </cell>
          <cell r="B98" t="str">
            <v>Převody z fondů státních podniků do státního rozpočtu</v>
          </cell>
        </row>
        <row r="99">
          <cell r="A99">
            <v>2129</v>
          </cell>
          <cell r="B99" t="str">
            <v>Ostatní odvody přebytků organizací s přímým vztahem</v>
          </cell>
        </row>
        <row r="100">
          <cell r="A100">
            <v>2131</v>
          </cell>
          <cell r="B100" t="str">
            <v>Příjmy z pronájmu pozemků</v>
          </cell>
        </row>
        <row r="101">
          <cell r="A101">
            <v>2132</v>
          </cell>
          <cell r="B101" t="str">
            <v>Příjmy z pronájmu ostatních nemovitých věcí a jejich částí</v>
          </cell>
        </row>
        <row r="102">
          <cell r="A102">
            <v>2133</v>
          </cell>
          <cell r="B102" t="str">
            <v>Příjmy z pronájmu movitých věcí</v>
          </cell>
        </row>
        <row r="103">
          <cell r="A103">
            <v>2139</v>
          </cell>
          <cell r="B103" t="str">
            <v>Ostatní příjmy z pronájmu majetku</v>
          </cell>
        </row>
        <row r="104">
          <cell r="A104">
            <v>2140</v>
          </cell>
          <cell r="B104" t="str">
            <v>Neúrokové příjmy z finančních derivátů kromě k vlastním dluhopisům</v>
          </cell>
        </row>
        <row r="105">
          <cell r="A105">
            <v>2141</v>
          </cell>
          <cell r="B105" t="str">
            <v>Příjmy z úroků (část)</v>
          </cell>
        </row>
        <row r="106">
          <cell r="A106">
            <v>2142</v>
          </cell>
          <cell r="B106" t="str">
            <v>Příjmy z podílů na zisku a dividend</v>
          </cell>
        </row>
        <row r="107">
          <cell r="A107">
            <v>2143</v>
          </cell>
          <cell r="B107" t="str">
            <v>Kursové rozdíly v příjmech</v>
          </cell>
        </row>
        <row r="108">
          <cell r="A108">
            <v>2144</v>
          </cell>
          <cell r="B108" t="str">
            <v>Příjmy z úroků ze státních dluhopisů</v>
          </cell>
        </row>
        <row r="109">
          <cell r="A109">
            <v>2145</v>
          </cell>
          <cell r="B109" t="str">
            <v>Příjmy z úroků z komunálních dluhopisů</v>
          </cell>
        </row>
        <row r="110">
          <cell r="A110">
            <v>2146</v>
          </cell>
          <cell r="B110" t="str">
            <v>Úrokové příjmy z finančních derivátů k vlastním dluhopisům</v>
          </cell>
        </row>
        <row r="111">
          <cell r="A111">
            <v>2147</v>
          </cell>
          <cell r="B111" t="str">
            <v>Neúrokové příjmy z finančních derivátů k vlastním dluhopisům</v>
          </cell>
        </row>
        <row r="112">
          <cell r="A112">
            <v>2148</v>
          </cell>
          <cell r="B112" t="str">
            <v>Úrokové příjmy z finančních derivátů kromě k vlastním dluhopisům</v>
          </cell>
        </row>
        <row r="113">
          <cell r="A113">
            <v>2149</v>
          </cell>
          <cell r="B113" t="str">
            <v>Ostatní příjmy z výnosů finančního majetku</v>
          </cell>
        </row>
        <row r="114">
          <cell r="A114">
            <v>2151</v>
          </cell>
          <cell r="B114" t="str">
            <v>Soudní poplatky</v>
          </cell>
        </row>
        <row r="115">
          <cell r="A115">
            <v>2211</v>
          </cell>
          <cell r="B115" t="str">
            <v>Sankční platby přijaté od státu, obcí a krajů</v>
          </cell>
        </row>
        <row r="116">
          <cell r="A116">
            <v>2212</v>
          </cell>
          <cell r="B116" t="str">
            <v>Sankční platby přijaté od jiných subjektů</v>
          </cell>
        </row>
        <row r="117">
          <cell r="A117">
            <v>2221</v>
          </cell>
          <cell r="B117" t="str">
            <v>Přijaté vratky transférů od jiných veřejných rozpočtů</v>
          </cell>
        </row>
        <row r="118">
          <cell r="A118">
            <v>2222</v>
          </cell>
          <cell r="B118" t="str">
            <v>Ostatní příjmy z finančního vypořádání předchozích let od jiných veřejných rozpočtů</v>
          </cell>
        </row>
        <row r="119">
          <cell r="A119">
            <v>2223</v>
          </cell>
          <cell r="B119" t="str">
            <v>Příjmy z finančního vypořádání minulých let mezi krajem a obcemi</v>
          </cell>
        </row>
        <row r="120">
          <cell r="A120">
            <v>2224</v>
          </cell>
          <cell r="B120" t="str">
            <v>Vratky nevyužitých prostředků z Národního fondu</v>
          </cell>
        </row>
        <row r="121">
          <cell r="A121">
            <v>2225</v>
          </cell>
          <cell r="B121" t="str">
            <v>Úhrady prostředků vynaložených podle zákona o ochraně zaměstnanců při platební neschopnosti zaměstnavatele</v>
          </cell>
        </row>
        <row r="122">
          <cell r="A122">
            <v>2226</v>
          </cell>
          <cell r="B122" t="str">
            <v>Příjmy z finančního vypořádání minulých let mezi obcemi</v>
          </cell>
        </row>
        <row r="123">
          <cell r="A123">
            <v>2227</v>
          </cell>
          <cell r="B123" t="str">
            <v>Příjmy z finančního vypořádání minulých let mezi regionální radou a kraji, obcemi a dobrovolnými svazky obcí</v>
          </cell>
        </row>
        <row r="124">
          <cell r="A124">
            <v>2229</v>
          </cell>
          <cell r="B124" t="str">
            <v>Ostatní přijaté vratky transferů</v>
          </cell>
        </row>
        <row r="125">
          <cell r="A125">
            <v>2310</v>
          </cell>
          <cell r="B125" t="str">
            <v>Příjmy z prodeje krátkodobého a drobného dlouhodobého majetku</v>
          </cell>
        </row>
        <row r="126">
          <cell r="A126">
            <v>2321</v>
          </cell>
          <cell r="B126" t="str">
            <v>Přijaté neinvestiční dary</v>
          </cell>
        </row>
        <row r="127">
          <cell r="A127">
            <v>2322</v>
          </cell>
          <cell r="B127" t="str">
            <v>Přijaté pojistné náhrady</v>
          </cell>
        </row>
        <row r="128">
          <cell r="A128">
            <v>2324</v>
          </cell>
          <cell r="B128" t="str">
            <v>Přijaté nekapitálové příspěvky a náhrady</v>
          </cell>
        </row>
        <row r="129">
          <cell r="A129">
            <v>2325</v>
          </cell>
          <cell r="B129" t="str">
            <v>Vratky prostředků z Národního fondu pro vyrovnání kursových rozdílů</v>
          </cell>
        </row>
        <row r="130">
          <cell r="A130">
            <v>2326</v>
          </cell>
          <cell r="B130" t="str">
            <v>Prostředky přijaté z Národního fondu související s neplněním závazků z mezinárodních smluv</v>
          </cell>
        </row>
        <row r="131">
          <cell r="A131">
            <v>2327</v>
          </cell>
          <cell r="B131" t="str">
            <v>Úhrada prostředků, které státní rozpočet odvedl Evropské unii za Národní fond</v>
          </cell>
        </row>
        <row r="132">
          <cell r="A132">
            <v>2328</v>
          </cell>
          <cell r="B132" t="str">
            <v>Neidentifikované příjmy</v>
          </cell>
        </row>
        <row r="133">
          <cell r="A133">
            <v>2329</v>
          </cell>
          <cell r="B133" t="str">
            <v>Ostatní nedaňové příjmy jinde nezařazené</v>
          </cell>
        </row>
        <row r="134">
          <cell r="A134">
            <v>2341</v>
          </cell>
          <cell r="B134" t="str">
            <v>Poplatek za využívání zdroje  přírodní minerální vody</v>
          </cell>
        </row>
        <row r="135">
          <cell r="A135">
            <v>2342</v>
          </cell>
          <cell r="B135" t="str">
            <v>Platba k úhradě správy vodních toků a správy povodí</v>
          </cell>
        </row>
        <row r="136">
          <cell r="A136">
            <v>2343</v>
          </cell>
          <cell r="B136" t="str">
            <v>Příjmy dobíhajících úhrad z dobývacího prostoru a z vydobytých nerostů</v>
          </cell>
        </row>
        <row r="137">
          <cell r="A137">
            <v>2351</v>
          </cell>
          <cell r="B137" t="str">
            <v>Poplatky za udržování patentu v platnosti</v>
          </cell>
        </row>
        <row r="138">
          <cell r="A138">
            <v>2352</v>
          </cell>
          <cell r="B138" t="str">
            <v>Poplatky za udržování evropského patentu v platnosti</v>
          </cell>
        </row>
        <row r="139">
          <cell r="A139">
            <v>2353</v>
          </cell>
          <cell r="B139" t="str">
            <v>Poplatky za udržování dodatkového ochranného osvědčení pro léčiva</v>
          </cell>
        </row>
        <row r="140">
          <cell r="A140">
            <v>2361</v>
          </cell>
          <cell r="B140" t="str">
            <v>Pojistné na nemocenské pojištění od OSVČ</v>
          </cell>
        </row>
        <row r="141">
          <cell r="A141">
            <v>2362</v>
          </cell>
          <cell r="B141" t="str">
            <v>Dobrovolné pojistné na důchodové pojištění</v>
          </cell>
        </row>
        <row r="142">
          <cell r="A142">
            <v>2391</v>
          </cell>
          <cell r="B142" t="str">
            <v xml:space="preserve">Dočasné zatřídění příjmů </v>
          </cell>
        </row>
        <row r="143">
          <cell r="A143">
            <v>2411</v>
          </cell>
          <cell r="B143" t="str">
            <v>Splátky půjčených prostředků od podnikatelských subjektů - fyzických osob</v>
          </cell>
        </row>
        <row r="144">
          <cell r="A144">
            <v>2412</v>
          </cell>
          <cell r="B144" t="str">
            <v>Splátky půjčených prostředků od ponikatelských nefinančních subjektů - právnických osob</v>
          </cell>
        </row>
        <row r="145">
          <cell r="A145">
            <v>2413</v>
          </cell>
          <cell r="B145" t="str">
            <v>Splátky půjčených prostředků od podnikatelských finančních subjektů - právnických osob</v>
          </cell>
        </row>
        <row r="146">
          <cell r="A146">
            <v>2414</v>
          </cell>
          <cell r="B146" t="str">
            <v>Splátky půjčených prostředků od podniků ve vlastnictví státu</v>
          </cell>
        </row>
        <row r="147">
          <cell r="A147">
            <v>2420</v>
          </cell>
          <cell r="B147" t="str">
            <v>Splátky půjčených prostředků od obecně prospěšných společností a podobných subjektů</v>
          </cell>
        </row>
        <row r="148">
          <cell r="A148">
            <v>2431</v>
          </cell>
          <cell r="B148" t="str">
            <v>Splátky půjčených prostředků od státního rozpočtu</v>
          </cell>
        </row>
        <row r="149">
          <cell r="A149">
            <v>2432</v>
          </cell>
          <cell r="B149" t="str">
            <v>Splátky půjčených prostředků od státních fondů</v>
          </cell>
        </row>
        <row r="150">
          <cell r="A150">
            <v>2433</v>
          </cell>
          <cell r="B150" t="str">
            <v>Splátky půjčených prostředků od zvláštních fondů ústřední úrovně</v>
          </cell>
        </row>
        <row r="151">
          <cell r="A151">
            <v>2434</v>
          </cell>
          <cell r="B151" t="str">
            <v>Splátky půjčených prostředků od fondů sociálního a zdravotního pojištění</v>
          </cell>
        </row>
        <row r="152">
          <cell r="A152">
            <v>2439</v>
          </cell>
          <cell r="B152" t="str">
            <v>Ostatní splátky půjčených prostředků od veřejných rozpočtů</v>
          </cell>
        </row>
        <row r="153">
          <cell r="A153">
            <v>2441</v>
          </cell>
          <cell r="B153" t="str">
            <v>Splátky půjčených prostředků od obcí</v>
          </cell>
        </row>
        <row r="154">
          <cell r="A154">
            <v>2442</v>
          </cell>
          <cell r="B154" t="str">
            <v>Splátky půjčených prostředků od krajů</v>
          </cell>
        </row>
        <row r="155">
          <cell r="A155">
            <v>2443</v>
          </cell>
          <cell r="B155" t="str">
            <v>Splátky půjčených prostředků od regionálních rad</v>
          </cell>
        </row>
        <row r="156">
          <cell r="A156">
            <v>2449</v>
          </cell>
          <cell r="B156" t="str">
            <v>Ostatní splátky půjčených prostředků od veřejných rozpočtů územní úrovně</v>
          </cell>
        </row>
        <row r="157">
          <cell r="A157">
            <v>2451</v>
          </cell>
          <cell r="B157" t="str">
            <v>Splátky půjčených prostředků od příspěvkových organizací</v>
          </cell>
        </row>
        <row r="158">
          <cell r="A158">
            <v>2452</v>
          </cell>
          <cell r="B158" t="str">
            <v>Splátky půjčených prostředků od vysokých škol</v>
          </cell>
        </row>
        <row r="159">
          <cell r="A159">
            <v>2459</v>
          </cell>
          <cell r="B159" t="str">
            <v>Splátky půjčených prostředků od ostatních zřízených a podobných subjektů</v>
          </cell>
        </row>
        <row r="160">
          <cell r="A160">
            <v>2460</v>
          </cell>
          <cell r="B160" t="str">
            <v>Splátky půjčených prostředků od obyvatelstva</v>
          </cell>
        </row>
        <row r="161">
          <cell r="A161">
            <v>2470</v>
          </cell>
          <cell r="B161" t="str">
            <v>Splátky půjčených prostředků ze zahraničí</v>
          </cell>
        </row>
        <row r="162">
          <cell r="A162">
            <v>2481</v>
          </cell>
          <cell r="B162" t="str">
            <v>Příjmy od dlužníků za realizace záruk</v>
          </cell>
        </row>
        <row r="163">
          <cell r="A163">
            <v>2482</v>
          </cell>
          <cell r="B163" t="str">
            <v>Splátky od dlužníků za zaplacení dodávek</v>
          </cell>
        </row>
        <row r="164">
          <cell r="A164">
            <v>2511</v>
          </cell>
          <cell r="B164" t="str">
            <v>Podíl na clech</v>
          </cell>
        </row>
        <row r="165">
          <cell r="A165">
            <v>2512</v>
          </cell>
          <cell r="B165" t="str">
            <v>Podíl na dávkách z cukru</v>
          </cell>
        </row>
        <row r="166">
          <cell r="A166">
            <v>2513</v>
          </cell>
          <cell r="B166" t="str">
            <v>Podíl na DPH z telekomunikačních a podobných služeb spravované pro EU</v>
          </cell>
        </row>
        <row r="167">
          <cell r="A167">
            <v>3111</v>
          </cell>
          <cell r="B167" t="str">
            <v>Příjmy z prodeje pozemků</v>
          </cell>
        </row>
        <row r="168">
          <cell r="A168">
            <v>3112</v>
          </cell>
          <cell r="B168" t="str">
            <v>Příjmy z prodeje ostatních nemovitých věcí a jejich částí</v>
          </cell>
        </row>
        <row r="169">
          <cell r="A169">
            <v>3113</v>
          </cell>
          <cell r="B169" t="str">
            <v>Příjmy z prodeje ostatního hmotného dlouhodobého majetku</v>
          </cell>
        </row>
        <row r="170">
          <cell r="A170">
            <v>3114</v>
          </cell>
          <cell r="B170" t="str">
            <v>Příjmy z prodeje nehmotného dlouhodobého majetku</v>
          </cell>
        </row>
        <row r="171">
          <cell r="A171">
            <v>3119</v>
          </cell>
          <cell r="B171" t="str">
            <v>Ostatní příjmy z prodeje dlouhodobého majetku</v>
          </cell>
        </row>
        <row r="172">
          <cell r="A172">
            <v>3121</v>
          </cell>
          <cell r="B172" t="str">
            <v>Přijaté dary na pořízení dlouhodobého majetku</v>
          </cell>
        </row>
        <row r="173">
          <cell r="A173">
            <v>3122</v>
          </cell>
          <cell r="B173" t="str">
            <v>Přijaté příspěvky na pořízení dlouhodobého majetku</v>
          </cell>
        </row>
        <row r="174">
          <cell r="A174">
            <v>3129</v>
          </cell>
          <cell r="B174" t="str">
            <v>Ostatní investiční příjmy jinde nezařazené</v>
          </cell>
        </row>
        <row r="175">
          <cell r="A175">
            <v>3201</v>
          </cell>
          <cell r="B175" t="str">
            <v>Příjmy z prodeje akcií</v>
          </cell>
        </row>
        <row r="176">
          <cell r="A176">
            <v>3202</v>
          </cell>
          <cell r="B176" t="str">
            <v>Příjmy z prodeje majetkových podílů</v>
          </cell>
        </row>
        <row r="177">
          <cell r="A177">
            <v>3203</v>
          </cell>
          <cell r="B177" t="str">
            <v>Příjmy z prodeje dluhopisů</v>
          </cell>
        </row>
        <row r="178">
          <cell r="A178">
            <v>3209</v>
          </cell>
          <cell r="B178" t="str">
            <v>Ostatní příjmy z prodeje dlouhodobého finančního majetku</v>
          </cell>
        </row>
        <row r="179">
          <cell r="A179">
            <v>4111</v>
          </cell>
          <cell r="B179" t="str">
            <v>Neinvestiční přijaté transfery z všeobecné pokladní správy státního rozpočtu</v>
          </cell>
        </row>
        <row r="180">
          <cell r="A180">
            <v>4112</v>
          </cell>
          <cell r="B180" t="str">
            <v>Neinvestiční přijaté transfery ze státního rozpočtu v rámci souhrnného dotačního vztahu</v>
          </cell>
        </row>
        <row r="181">
          <cell r="A181">
            <v>4113</v>
          </cell>
          <cell r="B181" t="str">
            <v>Neinvestiční přijaté transfery ze státních fondů</v>
          </cell>
        </row>
        <row r="182">
          <cell r="A182">
            <v>4114</v>
          </cell>
          <cell r="B182" t="str">
            <v>Neinvestiční přijaté transfery ze zvláštních fondů ústřední úrovně</v>
          </cell>
        </row>
        <row r="183">
          <cell r="A183">
            <v>4115</v>
          </cell>
          <cell r="B183" t="str">
            <v>Neinvestiční přijaté transfery od fondů sociálního a zdravotního pojištění</v>
          </cell>
        </row>
        <row r="184">
          <cell r="A184">
            <v>4116</v>
          </cell>
          <cell r="B184" t="str">
            <v>Ostatní neinvestiční přijaté transfery ze státního rozpočtu</v>
          </cell>
        </row>
        <row r="185">
          <cell r="A185">
            <v>4118</v>
          </cell>
          <cell r="B185" t="str">
            <v>Neinvestiční převody z Národního fondu</v>
          </cell>
        </row>
        <row r="186">
          <cell r="A186">
            <v>4119</v>
          </cell>
          <cell r="B186" t="str">
            <v>Ostatní neinvestiční přijaté trasfery od rozpočtů ústřední úrovně</v>
          </cell>
        </row>
        <row r="187">
          <cell r="A187">
            <v>4121</v>
          </cell>
          <cell r="B187" t="str">
            <v>Neinvestiční přijaté transfery od obcí</v>
          </cell>
        </row>
        <row r="188">
          <cell r="A188">
            <v>4122</v>
          </cell>
          <cell r="B188" t="str">
            <v>Neinvestiční přijaté transfery od krajů</v>
          </cell>
        </row>
        <row r="189">
          <cell r="A189">
            <v>4123</v>
          </cell>
          <cell r="B189" t="str">
            <v>Neinvestiční přijaté transfery od regionálních rad</v>
          </cell>
        </row>
        <row r="190">
          <cell r="A190">
            <v>4129</v>
          </cell>
          <cell r="B190" t="str">
            <v>Ostatní neinvestiční přijaté transfery od rozpočtů územní úrovně</v>
          </cell>
        </row>
        <row r="191">
          <cell r="A191">
            <v>4131</v>
          </cell>
          <cell r="B191" t="str">
            <v>Převody z vlastních fondů hospodářské (podnikatelské) činnosti</v>
          </cell>
        </row>
        <row r="192">
          <cell r="A192">
            <v>4132</v>
          </cell>
          <cell r="B192" t="str">
            <v>Převody z ostatních vlastních fondů</v>
          </cell>
        </row>
        <row r="193">
          <cell r="A193">
            <v>4133</v>
          </cell>
          <cell r="B193" t="str">
            <v>Převody z vlastních rezervních fondů (jiných než organizačních složek státu)</v>
          </cell>
        </row>
        <row r="194">
          <cell r="A194">
            <v>4134</v>
          </cell>
          <cell r="B194" t="str">
            <v>Převody z rozpočtových účtů</v>
          </cell>
        </row>
        <row r="195">
          <cell r="A195">
            <v>4135</v>
          </cell>
          <cell r="B195" t="str">
            <v>Převody z rezervních fondů organizačních složek státu</v>
          </cell>
        </row>
        <row r="196">
          <cell r="A196">
            <v>4136</v>
          </cell>
          <cell r="B196" t="str">
            <v>Převody z jiných fondů organizačních složek státu</v>
          </cell>
        </row>
        <row r="197">
          <cell r="A197">
            <v>4137</v>
          </cell>
          <cell r="B197" t="str">
            <v>Neinvestiční převody mezi statutárními městy (hl. m. Prahou) a jejich městskými obvody nebo částmi - příjmy</v>
          </cell>
        </row>
        <row r="198">
          <cell r="A198">
            <v>4139</v>
          </cell>
          <cell r="B198" t="str">
            <v>Ostatní převody z vlastních fondů</v>
          </cell>
        </row>
        <row r="199">
          <cell r="A199">
            <v>4140</v>
          </cell>
          <cell r="B199" t="str">
            <v>Převody z vlastních fondů přes rok</v>
          </cell>
        </row>
        <row r="200">
          <cell r="A200">
            <v>4151</v>
          </cell>
          <cell r="B200" t="str">
            <v>Neinvestiční přijaté transfery od cizích států</v>
          </cell>
        </row>
        <row r="201">
          <cell r="A201">
            <v>4152</v>
          </cell>
          <cell r="B201" t="str">
            <v>Neinvestiční přijaté transfery od mezinárodních institucí</v>
          </cell>
        </row>
        <row r="202">
          <cell r="A202">
            <v>4153</v>
          </cell>
          <cell r="B202" t="str">
            <v>Neinvestiční transfery přijaté od Evropské unie</v>
          </cell>
        </row>
        <row r="203">
          <cell r="A203">
            <v>4155</v>
          </cell>
          <cell r="B203" t="str">
            <v>Neinvestiční transfery z finančních mechanismů</v>
          </cell>
        </row>
        <row r="204">
          <cell r="A204">
            <v>4156</v>
          </cell>
          <cell r="B204" t="str">
            <v>Neinvestiční transfery od NATO</v>
          </cell>
        </row>
        <row r="205">
          <cell r="A205">
            <v>4159</v>
          </cell>
          <cell r="B205" t="str">
            <v>Ostatní neinvestiční přijaté transfery ze zahraničí</v>
          </cell>
        </row>
        <row r="206">
          <cell r="A206">
            <v>4160</v>
          </cell>
          <cell r="B206" t="str">
            <v>Neinvestiční přijaté transfery ze státních finančních aktiv</v>
          </cell>
        </row>
        <row r="207">
          <cell r="A207">
            <v>4211</v>
          </cell>
          <cell r="B207" t="str">
            <v>Investiční přijaté transfery z všeobecné pokladní správy státního rozpočtu</v>
          </cell>
        </row>
        <row r="208">
          <cell r="A208">
            <v>4212</v>
          </cell>
          <cell r="B208" t="str">
            <v>Investiční přijaté transfery ze státního rozpočtu v rámci souhrnného dotačního vztahu</v>
          </cell>
        </row>
        <row r="209">
          <cell r="A209">
            <v>4213</v>
          </cell>
          <cell r="B209" t="str">
            <v>Investiční přijaté transfery ze státních fondů</v>
          </cell>
        </row>
        <row r="210">
          <cell r="A210">
            <v>4214</v>
          </cell>
          <cell r="B210" t="str">
            <v>Investiční přijaté transfery ze zvláštních fondů ústřední úrovně</v>
          </cell>
        </row>
        <row r="211">
          <cell r="A211">
            <v>4216</v>
          </cell>
          <cell r="B211" t="str">
            <v>Ostatní investiční přijaté transfery ze státního rozpočtu</v>
          </cell>
        </row>
        <row r="212">
          <cell r="A212">
            <v>4218</v>
          </cell>
          <cell r="B212" t="str">
            <v>Investiční převody z Národního fondu</v>
          </cell>
        </row>
        <row r="213">
          <cell r="A213">
            <v>4219</v>
          </cell>
          <cell r="B213" t="str">
            <v>Ostatní investiční přijaté transfery od veřejných rozpočtů ústřední úrovně</v>
          </cell>
        </row>
        <row r="214">
          <cell r="A214">
            <v>4221</v>
          </cell>
          <cell r="B214" t="str">
            <v>Investiční přijaté transfery od obcí</v>
          </cell>
        </row>
        <row r="215">
          <cell r="A215">
            <v>4222</v>
          </cell>
          <cell r="B215" t="str">
            <v>Investiční přijaté transfery od krajů</v>
          </cell>
        </row>
        <row r="216">
          <cell r="A216">
            <v>4223</v>
          </cell>
          <cell r="B216" t="str">
            <v>Investiční přijaté tranfery od regionálních rad</v>
          </cell>
        </row>
        <row r="217">
          <cell r="A217">
            <v>4229</v>
          </cell>
          <cell r="B217" t="str">
            <v>Ostatní investiční přijaté transfery od rozpočtů územní úrovně</v>
          </cell>
        </row>
        <row r="218">
          <cell r="A218">
            <v>4231</v>
          </cell>
          <cell r="B218" t="str">
            <v>Investiční přijaté transfery od cizích států</v>
          </cell>
        </row>
        <row r="219">
          <cell r="A219">
            <v>4232</v>
          </cell>
          <cell r="B219" t="str">
            <v>Investiční přijaté transfery od mezinárodních institucí</v>
          </cell>
        </row>
        <row r="220">
          <cell r="A220">
            <v>4233</v>
          </cell>
          <cell r="B220" t="str">
            <v>Investiční transfery přijaté od Evropské unie</v>
          </cell>
        </row>
        <row r="221">
          <cell r="A221">
            <v>4234</v>
          </cell>
          <cell r="B221" t="str">
            <v>Investiční transfery z finančních mechanismů</v>
          </cell>
        </row>
        <row r="222">
          <cell r="A222">
            <v>4235</v>
          </cell>
          <cell r="B222" t="str">
            <v>Investiční transfery od NATO</v>
          </cell>
        </row>
        <row r="223">
          <cell r="A223">
            <v>4240</v>
          </cell>
          <cell r="B223" t="str">
            <v>Investiční přijaté transfery ze státních finančních aktiv</v>
          </cell>
        </row>
        <row r="224">
          <cell r="A224">
            <v>4251</v>
          </cell>
          <cell r="B224" t="str">
            <v>Investiční převody mezi statutárními městy (hl. m. Prahou) a jejich městskými obvody nebo částmi - příjmy</v>
          </cell>
        </row>
        <row r="225">
          <cell r="A225">
            <v>5011</v>
          </cell>
          <cell r="B225" t="str">
            <v>Platy zaměstnanců v pracovním poměru vyjma zaměstnanců na služebních místech</v>
          </cell>
        </row>
        <row r="226">
          <cell r="A226">
            <v>5012</v>
          </cell>
          <cell r="B226" t="str">
            <v>Platy zaměstnanců bezpečnostních sborů a ozbrojených sil ve služebním poměru</v>
          </cell>
        </row>
        <row r="227">
          <cell r="A227">
            <v>5013</v>
          </cell>
          <cell r="B227" t="str">
            <v>Platy zaměstnanců na služebních místech podle zákona o státní službě</v>
          </cell>
        </row>
        <row r="228">
          <cell r="A228">
            <v>5014</v>
          </cell>
          <cell r="B228" t="str">
            <v>Platy zaměstnanců v pracovním poměru odvozované od platů ústavních činitelů</v>
          </cell>
        </row>
        <row r="229">
          <cell r="A229">
            <v>5019</v>
          </cell>
          <cell r="B229" t="str">
            <v>Ostatní platy</v>
          </cell>
        </row>
        <row r="230">
          <cell r="A230">
            <v>5021</v>
          </cell>
          <cell r="B230" t="str">
            <v>Ostatní osobní výdaje</v>
          </cell>
        </row>
        <row r="231">
          <cell r="A231">
            <v>5022</v>
          </cell>
          <cell r="B231" t="str">
            <v>Platy představitelů státní moci a některých orgánů</v>
          </cell>
        </row>
        <row r="232">
          <cell r="A232">
            <v>5023</v>
          </cell>
          <cell r="B232" t="str">
            <v>Odměny členů zastupitelstev obcí a krajů</v>
          </cell>
        </row>
        <row r="233">
          <cell r="A233">
            <v>5024</v>
          </cell>
          <cell r="B233" t="str">
            <v>Odstupné</v>
          </cell>
        </row>
        <row r="234">
          <cell r="A234">
            <v>5025</v>
          </cell>
          <cell r="B234" t="str">
            <v>Odbytné</v>
          </cell>
        </row>
        <row r="235">
          <cell r="A235">
            <v>5026</v>
          </cell>
          <cell r="B235" t="str">
            <v>Odchodné</v>
          </cell>
        </row>
        <row r="236">
          <cell r="A236">
            <v>5027</v>
          </cell>
          <cell r="B236" t="str">
            <v>Peněžní náležitosti vojáků v záloze ve službě</v>
          </cell>
        </row>
        <row r="237">
          <cell r="A237">
            <v>5028</v>
          </cell>
          <cell r="B237" t="str">
            <v>Kázeňské odměny poskytnuté formou peněžitých darů</v>
          </cell>
        </row>
        <row r="238">
          <cell r="A238">
            <v>5029</v>
          </cell>
          <cell r="B238" t="str">
            <v>Ostatní platby za provedenou práci jinde nezařazené</v>
          </cell>
        </row>
        <row r="239">
          <cell r="A239">
            <v>5031</v>
          </cell>
          <cell r="B239" t="str">
            <v>Povinné pojistné na sociální zabezpečení a příspěvek na státní politiku zaměstnanosti</v>
          </cell>
        </row>
        <row r="240">
          <cell r="A240">
            <v>5032</v>
          </cell>
          <cell r="B240" t="str">
            <v>Povinné pojistné na veřejné zdravotní pojištění</v>
          </cell>
        </row>
        <row r="241">
          <cell r="A241">
            <v>5038</v>
          </cell>
          <cell r="B241" t="str">
            <v>Povinné pojistné na úrazové pojištění</v>
          </cell>
        </row>
        <row r="242">
          <cell r="A242">
            <v>5039</v>
          </cell>
          <cell r="B242" t="str">
            <v>Ostatní povinné pojistné placené zaměstnavatelem</v>
          </cell>
        </row>
        <row r="243">
          <cell r="A243">
            <v>5041</v>
          </cell>
          <cell r="B243" t="str">
            <v>Odměny za užití duševního vlastnictví</v>
          </cell>
        </row>
        <row r="244">
          <cell r="A244">
            <v>5042</v>
          </cell>
          <cell r="B244" t="str">
            <v>Odměny za užití počítačových programů</v>
          </cell>
        </row>
        <row r="245">
          <cell r="A245">
            <v>5051</v>
          </cell>
          <cell r="B245" t="str">
            <v>Mzdové náhrady</v>
          </cell>
        </row>
        <row r="246">
          <cell r="A246">
            <v>5061</v>
          </cell>
          <cell r="B246" t="str">
            <v>Mzdy podle cizího práva</v>
          </cell>
        </row>
        <row r="247">
          <cell r="A247">
            <v>5122</v>
          </cell>
          <cell r="B247" t="str">
            <v>Podlimitní věcná břemena</v>
          </cell>
        </row>
        <row r="248">
          <cell r="A248">
            <v>5123</v>
          </cell>
          <cell r="B248" t="str">
            <v>Podlimitní technické zhodnocení</v>
          </cell>
        </row>
        <row r="249">
          <cell r="A249">
            <v>5131</v>
          </cell>
          <cell r="B249" t="str">
            <v>Potraviny</v>
          </cell>
        </row>
        <row r="250">
          <cell r="A250">
            <v>5132</v>
          </cell>
          <cell r="B250" t="str">
            <v>Ochranné pomůcky</v>
          </cell>
        </row>
        <row r="251">
          <cell r="A251">
            <v>5133</v>
          </cell>
          <cell r="B251" t="str">
            <v>Léky a zdravotnický materiál</v>
          </cell>
        </row>
        <row r="252">
          <cell r="A252">
            <v>5134</v>
          </cell>
          <cell r="B252" t="str">
            <v>Prádlo, oděv a obuv</v>
          </cell>
        </row>
        <row r="253">
          <cell r="A253">
            <v>5135</v>
          </cell>
          <cell r="B253" t="str">
            <v>Učebnice a bezplatně poskytované školní potřeby</v>
          </cell>
        </row>
        <row r="254">
          <cell r="A254">
            <v>5136</v>
          </cell>
          <cell r="B254" t="str">
            <v>Knihy, učební pomůcky a tisk</v>
          </cell>
        </row>
        <row r="255">
          <cell r="A255">
            <v>5137</v>
          </cell>
          <cell r="B255" t="str">
            <v>Drobný hmotný dlouhodobý majetek</v>
          </cell>
        </row>
        <row r="256">
          <cell r="A256">
            <v>5138</v>
          </cell>
          <cell r="B256" t="str">
            <v>Nákup zboží (za účelem dalšího prodeje)</v>
          </cell>
        </row>
        <row r="257">
          <cell r="A257">
            <v>5139</v>
          </cell>
          <cell r="B257" t="str">
            <v>Nákup materiálu jinde nezařazený</v>
          </cell>
        </row>
        <row r="258">
          <cell r="A258">
            <v>5141</v>
          </cell>
          <cell r="B258" t="str">
            <v>Úroky vlastní</v>
          </cell>
        </row>
        <row r="259">
          <cell r="A259">
            <v>5142</v>
          </cell>
          <cell r="B259" t="str">
            <v>Kursové rozdíly ve výdajích</v>
          </cell>
        </row>
        <row r="260">
          <cell r="A260">
            <v>5143</v>
          </cell>
          <cell r="B260" t="str">
            <v>Úroky vzniklé převzetím cizích závazků</v>
          </cell>
        </row>
        <row r="261">
          <cell r="A261">
            <v>5144</v>
          </cell>
          <cell r="B261" t="str">
            <v>Poplatky dluhové služby</v>
          </cell>
        </row>
        <row r="262">
          <cell r="A262">
            <v>5145</v>
          </cell>
          <cell r="B262" t="str">
            <v>Neúrokové výdaje na finanční deriváty k vlastním dluhopisům</v>
          </cell>
        </row>
        <row r="263">
          <cell r="A263">
            <v>5146</v>
          </cell>
          <cell r="B263" t="str">
            <v>Úrokové výdaje na finanční deriváty k vlastním dluhopisům</v>
          </cell>
        </row>
        <row r="264">
          <cell r="A264">
            <v>5147</v>
          </cell>
          <cell r="B264" t="str">
            <v>Úrokové výdaje na finanční deriváty kromě k vlastním dluhopisům</v>
          </cell>
        </row>
        <row r="265">
          <cell r="A265">
            <v>5148</v>
          </cell>
          <cell r="B265" t="str">
            <v>Neúrokové výdaje na finanční deriváty kromě k vlastním dluhopisům</v>
          </cell>
        </row>
        <row r="266">
          <cell r="A266">
            <v>5149</v>
          </cell>
          <cell r="B266" t="str">
            <v>Ostatní úroky a ostatní finanční výdaje</v>
          </cell>
        </row>
        <row r="267">
          <cell r="A267">
            <v>5151</v>
          </cell>
          <cell r="B267" t="str">
            <v>Studená voda</v>
          </cell>
        </row>
        <row r="268">
          <cell r="A268">
            <v>5152</v>
          </cell>
          <cell r="B268" t="str">
            <v>Teplo</v>
          </cell>
        </row>
        <row r="269">
          <cell r="A269">
            <v>5153</v>
          </cell>
          <cell r="B269" t="str">
            <v>Plyn</v>
          </cell>
        </row>
        <row r="270">
          <cell r="A270">
            <v>5154</v>
          </cell>
          <cell r="B270" t="str">
            <v>Elektrická energie</v>
          </cell>
        </row>
        <row r="271">
          <cell r="A271">
            <v>5155</v>
          </cell>
          <cell r="B271" t="str">
            <v>Pevná paliva</v>
          </cell>
        </row>
        <row r="272">
          <cell r="A272">
            <v>5156</v>
          </cell>
          <cell r="B272" t="str">
            <v>Pohonné hmoty a maziva</v>
          </cell>
        </row>
        <row r="273">
          <cell r="A273">
            <v>5157</v>
          </cell>
          <cell r="B273" t="str">
            <v>Teplá voda</v>
          </cell>
        </row>
        <row r="274">
          <cell r="A274">
            <v>5159</v>
          </cell>
          <cell r="B274" t="str">
            <v>Nákup ostatních paliv a energie</v>
          </cell>
        </row>
        <row r="275">
          <cell r="A275">
            <v>5161</v>
          </cell>
          <cell r="B275" t="str">
            <v xml:space="preserve">Poštovní služby </v>
          </cell>
        </row>
        <row r="276">
          <cell r="A276">
            <v>5162</v>
          </cell>
          <cell r="B276" t="str">
            <v>Služby elektronických komunikací</v>
          </cell>
        </row>
        <row r="277">
          <cell r="A277">
            <v>5163</v>
          </cell>
          <cell r="B277" t="str">
            <v>Služby peněžních ústavů</v>
          </cell>
        </row>
        <row r="278">
          <cell r="A278">
            <v>5164</v>
          </cell>
          <cell r="B278" t="str">
            <v>Nájemné</v>
          </cell>
        </row>
        <row r="279">
          <cell r="A279">
            <v>5165</v>
          </cell>
          <cell r="B279" t="str">
            <v>Nájemné za půdu</v>
          </cell>
        </row>
        <row r="280">
          <cell r="A280">
            <v>5166</v>
          </cell>
          <cell r="B280" t="str">
            <v>Konzultační, poradenské a právní služby</v>
          </cell>
        </row>
        <row r="281">
          <cell r="A281">
            <v>5167</v>
          </cell>
          <cell r="B281" t="str">
            <v>Služby školení a vzdělávání</v>
          </cell>
        </row>
        <row r="282">
          <cell r="A282">
            <v>5168</v>
          </cell>
          <cell r="B282" t="str">
            <v xml:space="preserve">Zpracování dat a služby související s informačními a komunikačními technologiemi </v>
          </cell>
        </row>
        <row r="283">
          <cell r="A283">
            <v>5169</v>
          </cell>
          <cell r="B283" t="str">
            <v>Nákup ostatních služeb</v>
          </cell>
        </row>
        <row r="284">
          <cell r="A284">
            <v>5171</v>
          </cell>
          <cell r="B284" t="str">
            <v>Opravy a udržování</v>
          </cell>
        </row>
        <row r="285">
          <cell r="A285">
            <v>5172</v>
          </cell>
          <cell r="B285" t="str">
            <v xml:space="preserve">Programové vybavení </v>
          </cell>
        </row>
        <row r="286">
          <cell r="A286">
            <v>5173</v>
          </cell>
          <cell r="B286" t="str">
            <v>Cestovné</v>
          </cell>
        </row>
        <row r="287">
          <cell r="A287">
            <v>5175</v>
          </cell>
          <cell r="B287" t="str">
            <v>Pohoštění</v>
          </cell>
        </row>
        <row r="288">
          <cell r="A288">
            <v>5176</v>
          </cell>
          <cell r="B288" t="str">
            <v>Účastnické poplatky na konference</v>
          </cell>
        </row>
        <row r="289">
          <cell r="A289">
            <v>5177</v>
          </cell>
          <cell r="B289" t="str">
            <v>Nákup archiválií</v>
          </cell>
        </row>
        <row r="290">
          <cell r="A290">
            <v>5178</v>
          </cell>
          <cell r="B290" t="str">
            <v>Nájemné za nájem s právem koupě</v>
          </cell>
        </row>
        <row r="291">
          <cell r="A291">
            <v>5179</v>
          </cell>
          <cell r="B291" t="str">
            <v>Ostatní nákupy jinde nezařazené</v>
          </cell>
        </row>
        <row r="292">
          <cell r="A292">
            <v>5181</v>
          </cell>
          <cell r="B292" t="str">
            <v>Převody vnitřním organizačním jednotkám</v>
          </cell>
        </row>
        <row r="293">
          <cell r="A293">
            <v>5182</v>
          </cell>
          <cell r="B293" t="str">
            <v>Převody vlastní pokladně</v>
          </cell>
        </row>
        <row r="294">
          <cell r="A294">
            <v>5183</v>
          </cell>
          <cell r="B294" t="str">
            <v>Výdaje na realizaci záruk</v>
          </cell>
        </row>
        <row r="295">
          <cell r="A295">
            <v>5184</v>
          </cell>
          <cell r="B295" t="str">
            <v>Výdaje na vládní úvěry</v>
          </cell>
        </row>
        <row r="296">
          <cell r="A296">
            <v>5185</v>
          </cell>
          <cell r="B296" t="str">
            <v>Převody do elektronických peněženek</v>
          </cell>
        </row>
        <row r="297">
          <cell r="A297">
            <v>5189</v>
          </cell>
          <cell r="B297" t="str">
            <v>Jistoty</v>
          </cell>
        </row>
        <row r="298">
          <cell r="A298">
            <v>5191</v>
          </cell>
          <cell r="B298" t="str">
            <v>Zaplacené sankce</v>
          </cell>
        </row>
        <row r="299">
          <cell r="A299">
            <v>5192</v>
          </cell>
          <cell r="B299" t="str">
            <v>Poskytnuté náhrady</v>
          </cell>
        </row>
        <row r="300">
          <cell r="A300">
            <v>5193</v>
          </cell>
          <cell r="B300" t="str">
            <v>Výdaje na dopravní územní obslužnost</v>
          </cell>
        </row>
        <row r="301">
          <cell r="A301">
            <v>5194</v>
          </cell>
          <cell r="B301" t="str">
            <v>Věcné dary</v>
          </cell>
        </row>
        <row r="302">
          <cell r="A302">
            <v>5195</v>
          </cell>
          <cell r="B302" t="str">
            <v>Odvody za neplnění povinnosti zaměstnávat zdravotně postižené</v>
          </cell>
        </row>
        <row r="303">
          <cell r="A303">
            <v>5196</v>
          </cell>
          <cell r="B303" t="str">
            <v>Náhrady a příspěvky související s výkonem ústavní funkce a funkce soudce</v>
          </cell>
        </row>
        <row r="304">
          <cell r="A304">
            <v>5197</v>
          </cell>
          <cell r="B304" t="str">
            <v>Náhrady zvýšených nákladů spojených s výkonem funkce v zahraničí</v>
          </cell>
        </row>
        <row r="305">
          <cell r="A305">
            <v>5198</v>
          </cell>
          <cell r="B305" t="str">
            <v xml:space="preserve">Finanční náhrady v rámci majetkového vyrovnání s cirkvemi </v>
          </cell>
        </row>
        <row r="306">
          <cell r="A306">
            <v>5199</v>
          </cell>
          <cell r="B306" t="str">
            <v>Ostatní výdaje související s neinvestičními nákupy</v>
          </cell>
        </row>
        <row r="307">
          <cell r="A307">
            <v>5211</v>
          </cell>
          <cell r="B307" t="str">
            <v>Neinvestiční tranfery finančním institucím</v>
          </cell>
        </row>
        <row r="308">
          <cell r="A308">
            <v>5212</v>
          </cell>
          <cell r="B308" t="str">
            <v>Neinvestiční transfery nefinančním podnikatelským subjektům - fyzickým osobám</v>
          </cell>
        </row>
        <row r="309">
          <cell r="A309">
            <v>5213</v>
          </cell>
          <cell r="B309" t="str">
            <v>Neinvestiční transfery nefinančním podnikatelským subjektům - právnickým osobám</v>
          </cell>
        </row>
        <row r="310">
          <cell r="A310">
            <v>5214</v>
          </cell>
          <cell r="B310" t="str">
            <v>Neinvestiční transfery finančním a podobným institucím ve vlastnictví státu</v>
          </cell>
        </row>
        <row r="311">
          <cell r="A311">
            <v>5215</v>
          </cell>
          <cell r="B311" t="str">
            <v>Neinvestiční transfery vybraným podnikatelským subjektům ve vlastnictví státu</v>
          </cell>
        </row>
        <row r="312">
          <cell r="A312">
            <v>5216</v>
          </cell>
          <cell r="B312" t="str">
            <v>Neinvestiční transfery obecním a krajským nemocnicím - obchodním společnostem</v>
          </cell>
        </row>
        <row r="313">
          <cell r="A313">
            <v>5219</v>
          </cell>
          <cell r="B313" t="str">
            <v>Ostatní neinvestiční transfery podnikatelským subjektům</v>
          </cell>
        </row>
        <row r="314">
          <cell r="A314">
            <v>5221</v>
          </cell>
          <cell r="B314" t="str">
            <v>Neinvestiční transfery fundacím, ústavům a obecně prospěšným společnostem</v>
          </cell>
        </row>
        <row r="315">
          <cell r="A315">
            <v>5222</v>
          </cell>
          <cell r="B315" t="str">
            <v xml:space="preserve">Neinvestiční transfery spolkům </v>
          </cell>
        </row>
        <row r="316">
          <cell r="A316">
            <v>5223</v>
          </cell>
          <cell r="B316" t="str">
            <v>Neinvestiční transfery církvím a náboženským společnostem</v>
          </cell>
        </row>
        <row r="317">
          <cell r="A317">
            <v>5224</v>
          </cell>
          <cell r="B317" t="str">
            <v>Neinvestiční transfery politickým stranám a hnutím</v>
          </cell>
        </row>
        <row r="318">
          <cell r="A318">
            <v>5225</v>
          </cell>
          <cell r="B318" t="str">
            <v>Neinvestiční transfery společenstvím vlastníků jednotek</v>
          </cell>
        </row>
        <row r="319">
          <cell r="A319">
            <v>5229</v>
          </cell>
          <cell r="B319" t="str">
            <v>Ostatní neinvestiční transfery neziskovým a podobným organizacím</v>
          </cell>
        </row>
        <row r="320">
          <cell r="A320">
            <v>5250</v>
          </cell>
          <cell r="B320" t="str">
            <v>Refundace poloviny náhrady mzdy za dočasnou pracovní neschopnost</v>
          </cell>
        </row>
        <row r="321">
          <cell r="A321">
            <v>5311</v>
          </cell>
          <cell r="B321" t="str">
            <v>Neinvestiční transfery státnímu rozpočtu</v>
          </cell>
        </row>
        <row r="322">
          <cell r="A322">
            <v>5312</v>
          </cell>
          <cell r="B322" t="str">
            <v>Neinvestiční transfery státním fondům</v>
          </cell>
        </row>
        <row r="323">
          <cell r="A323">
            <v>5313</v>
          </cell>
          <cell r="B323" t="str">
            <v>Neinvestiční tranfery zvláštním fondům ústřední úrovně</v>
          </cell>
        </row>
        <row r="324">
          <cell r="A324">
            <v>5314</v>
          </cell>
          <cell r="B324" t="str">
            <v>Neinvestiční transfery fondům sociálního a veřejného zdravotního pojištění</v>
          </cell>
        </row>
        <row r="325">
          <cell r="A325">
            <v>5315</v>
          </cell>
          <cell r="B325" t="str">
            <v>Odvod daně za zaměstnance</v>
          </cell>
        </row>
        <row r="326">
          <cell r="A326">
            <v>5316</v>
          </cell>
          <cell r="B326" t="str">
            <v>Odvod pojistného na sociální zabezpečení a příspěvku na státní politiku zaměstnanosti za zaměstnance</v>
          </cell>
        </row>
        <row r="327">
          <cell r="A327">
            <v>5317</v>
          </cell>
          <cell r="B327" t="str">
            <v>Odvod pojistného na veřejné zdravotní pojištění za zaměstnance</v>
          </cell>
        </row>
        <row r="328">
          <cell r="A328">
            <v>5318</v>
          </cell>
          <cell r="B328" t="str">
            <v>Neinvestiční transfery prostředků do státních finančních aktiv</v>
          </cell>
        </row>
        <row r="329">
          <cell r="A329">
            <v>5319</v>
          </cell>
          <cell r="B329" t="str">
            <v>Ostatní neinvestiční transfery jiným veřejným rozpočtům</v>
          </cell>
        </row>
        <row r="330">
          <cell r="A330">
            <v>5321</v>
          </cell>
          <cell r="B330" t="str">
            <v>Neinvestiční transfery obcím</v>
          </cell>
        </row>
        <row r="331">
          <cell r="A331">
            <v>5322</v>
          </cell>
          <cell r="B331" t="str">
            <v>Neinvestiční transfery obcím v rámci souhrnného dotačního vztahu</v>
          </cell>
        </row>
        <row r="332">
          <cell r="A332">
            <v>5323</v>
          </cell>
          <cell r="B332" t="str">
            <v>Neinvestiční transfery krajům</v>
          </cell>
        </row>
        <row r="333">
          <cell r="A333">
            <v>5324</v>
          </cell>
          <cell r="B333" t="str">
            <v>Neinvestiční transfery krajům v rámci souhrnného dotačního vztahu</v>
          </cell>
        </row>
        <row r="334">
          <cell r="A334">
            <v>5325</v>
          </cell>
          <cell r="B334" t="str">
            <v>Neinvestiční transfery regionálním radám</v>
          </cell>
        </row>
        <row r="335">
          <cell r="A335">
            <v>5329</v>
          </cell>
          <cell r="B335" t="str">
            <v xml:space="preserve">Ostatní neinvestiční transfery veřejným rozpočtům územní úrovně </v>
          </cell>
        </row>
        <row r="336">
          <cell r="A336">
            <v>5331</v>
          </cell>
          <cell r="B336" t="str">
            <v>Neinvestiční příspěvky zřízeným příspěvkovým organizacím</v>
          </cell>
        </row>
        <row r="337">
          <cell r="A337">
            <v>5332</v>
          </cell>
          <cell r="B337" t="str">
            <v>Neinvestiční transfery vysokým školám</v>
          </cell>
        </row>
        <row r="338">
          <cell r="A338">
            <v>5333</v>
          </cell>
          <cell r="B338" t="str">
            <v>Neinvestiční transfery školským právnickým osobám zřízeným státem, kraji a obcemi</v>
          </cell>
        </row>
        <row r="339">
          <cell r="A339">
            <v>5334</v>
          </cell>
          <cell r="B339" t="str">
            <v>Neinvestiční transfery veřejným výzkumným institucím</v>
          </cell>
        </row>
        <row r="340">
          <cell r="A340">
            <v>5336</v>
          </cell>
          <cell r="B340" t="str">
            <v>Neinvestiční transfery zřízeným příspěvkovým organizacím</v>
          </cell>
        </row>
        <row r="341">
          <cell r="A341">
            <v>5339</v>
          </cell>
          <cell r="B341" t="str">
            <v>Neinvestiční transfery cizím příspěvkovým organizacím</v>
          </cell>
        </row>
        <row r="342">
          <cell r="A342">
            <v>5341</v>
          </cell>
          <cell r="B342" t="str">
            <v>Převody vlastním fondům hospodářské (podnikatelské) činnosti</v>
          </cell>
        </row>
        <row r="343">
          <cell r="A343">
            <v>5342</v>
          </cell>
          <cell r="B343" t="str">
            <v>Základní příděl fondu kulturních a sociálních potřeb a sociálnímu fondu obcí a krajů</v>
          </cell>
        </row>
        <row r="344">
          <cell r="A344">
            <v>5343</v>
          </cell>
          <cell r="B344" t="str">
            <v>Převody na účty nemající povahu veřejných rozpočtů</v>
          </cell>
        </row>
        <row r="345">
          <cell r="A345">
            <v>5344</v>
          </cell>
          <cell r="B345" t="str">
            <v>Převody vlastním rezervním fondům územních rozpočtů</v>
          </cell>
        </row>
        <row r="346">
          <cell r="A346">
            <v>5345</v>
          </cell>
          <cell r="B346" t="str">
            <v>Převody vlastním rozpočtovým účtům</v>
          </cell>
        </row>
        <row r="347">
          <cell r="A347">
            <v>5346</v>
          </cell>
          <cell r="B347" t="str">
            <v>Převody do fondů organizačních složek státu</v>
          </cell>
        </row>
        <row r="348">
          <cell r="A348">
            <v>5347</v>
          </cell>
          <cell r="B348" t="str">
            <v>Neinvestiční převody mezi statutárními městy (hl. m. Prahou) a jejich městskými obvody nebo částmi - výdaje</v>
          </cell>
        </row>
        <row r="349">
          <cell r="A349">
            <v>5349</v>
          </cell>
          <cell r="B349" t="str">
            <v>Ostatní převody vlastním fondům</v>
          </cell>
        </row>
        <row r="350">
          <cell r="A350">
            <v>5350</v>
          </cell>
          <cell r="B350" t="str">
            <v>Převody do vlastních fondů přes rok</v>
          </cell>
        </row>
        <row r="351">
          <cell r="A351">
            <v>5361</v>
          </cell>
          <cell r="B351" t="str">
            <v>Nákup kolků</v>
          </cell>
        </row>
        <row r="352">
          <cell r="A352">
            <v>5362</v>
          </cell>
          <cell r="B352" t="str">
            <v>Platby daní a poplatků státnímu rozpočtu</v>
          </cell>
        </row>
        <row r="353">
          <cell r="A353">
            <v>5363</v>
          </cell>
          <cell r="B353" t="str">
            <v>Úhrada sankcí jiným rozpočtům</v>
          </cell>
        </row>
        <row r="354">
          <cell r="A354">
            <v>5364</v>
          </cell>
          <cell r="B354" t="str">
            <v xml:space="preserve">Vratky transferů poskytnutých z veřejných rozpočtů </v>
          </cell>
        </row>
        <row r="355">
          <cell r="A355">
            <v>5365</v>
          </cell>
          <cell r="B355" t="str">
            <v>Platby daní a poplatků krajům, obcím a státním fondům</v>
          </cell>
        </row>
        <row r="356">
          <cell r="A356">
            <v>5366</v>
          </cell>
          <cell r="B356" t="str">
            <v>Výdaje z finančního vypořádání minulých let mezi krajem a obcemi</v>
          </cell>
        </row>
        <row r="357">
          <cell r="A357">
            <v>5367</v>
          </cell>
          <cell r="B357" t="str">
            <v>Výdaje z finančního vypořádání minulých let mezi obcemi</v>
          </cell>
        </row>
        <row r="358">
          <cell r="A358">
            <v>5368</v>
          </cell>
          <cell r="B358" t="str">
            <v>Výdaje z finančního vypořádání minulých let mezi regionální radou a kraji, obcemi a dobrovolnými svazky obcí</v>
          </cell>
        </row>
        <row r="359">
          <cell r="A359">
            <v>5369</v>
          </cell>
          <cell r="B359" t="str">
            <v>Ostatní neinvestiční transfery jiným veřejným rozpočtům</v>
          </cell>
        </row>
        <row r="360">
          <cell r="A360">
            <v>5410</v>
          </cell>
          <cell r="B360" t="str">
            <v>Sociální dávky</v>
          </cell>
        </row>
        <row r="361">
          <cell r="A361">
            <v>5421</v>
          </cell>
          <cell r="B361" t="str">
            <v>Náhrady z úrazového pojištění</v>
          </cell>
        </row>
        <row r="362">
          <cell r="A362">
            <v>5422</v>
          </cell>
          <cell r="B362" t="str">
            <v>Náhrady povahy rehabilitací</v>
          </cell>
        </row>
        <row r="363">
          <cell r="A363">
            <v>5423</v>
          </cell>
          <cell r="B363" t="str">
            <v>Náhrady mezd podle zákona č. 118/2000 Sb.</v>
          </cell>
        </row>
        <row r="364">
          <cell r="A364">
            <v>5424</v>
          </cell>
          <cell r="B364" t="str">
            <v>Náhrady mezd v době nemoci</v>
          </cell>
        </row>
        <row r="365">
          <cell r="A365">
            <v>5425</v>
          </cell>
          <cell r="B365" t="str">
            <v xml:space="preserve">Příspěvek na náklady pohřbu dárce orgánu a náhrada poskytovaná žijícímu dárci </v>
          </cell>
        </row>
        <row r="366">
          <cell r="A366">
            <v>5429</v>
          </cell>
          <cell r="B366" t="str">
            <v>Ostatní náhrady placené obyvatelstvu</v>
          </cell>
        </row>
        <row r="367">
          <cell r="A367">
            <v>5491</v>
          </cell>
          <cell r="B367" t="str">
            <v>Stipendia žákům, studentům a doktorandům</v>
          </cell>
        </row>
        <row r="368">
          <cell r="A368">
            <v>5492</v>
          </cell>
          <cell r="B368" t="str">
            <v>Dary obyvatelstvu</v>
          </cell>
        </row>
        <row r="369">
          <cell r="A369">
            <v>5493</v>
          </cell>
          <cell r="B369" t="str">
            <v>Účelové neinvestiční transfery fyzickým osobám</v>
          </cell>
        </row>
        <row r="370">
          <cell r="A370">
            <v>5494</v>
          </cell>
          <cell r="B370" t="str">
            <v>Neinvestiční transfery obyvatelstvu nemající charakter daru</v>
          </cell>
        </row>
        <row r="371">
          <cell r="A371">
            <v>5495</v>
          </cell>
          <cell r="B371" t="str">
            <v>Stabilizační příspěvek vojákům</v>
          </cell>
        </row>
        <row r="372">
          <cell r="A372">
            <v>5496</v>
          </cell>
          <cell r="B372" t="str">
            <v>Služební příspěvek vojákům na bydlení</v>
          </cell>
        </row>
        <row r="373">
          <cell r="A373">
            <v>5497</v>
          </cell>
          <cell r="B373" t="str">
            <v>Náborový příspěvek</v>
          </cell>
        </row>
        <row r="374">
          <cell r="A374">
            <v>5498</v>
          </cell>
          <cell r="B374" t="str">
            <v>Kvalifikační příspěvek a jednorázová peněžní výpomoc vojákům</v>
          </cell>
        </row>
        <row r="375">
          <cell r="A375">
            <v>5499</v>
          </cell>
          <cell r="B375" t="str">
            <v>Ostatní neinvestiční transfery obyvatelstvu</v>
          </cell>
        </row>
        <row r="376">
          <cell r="A376">
            <v>5511</v>
          </cell>
          <cell r="B376" t="str">
            <v>Neinvestiční transfery mezinárodním vládním organizacím</v>
          </cell>
        </row>
        <row r="377">
          <cell r="A377">
            <v>5512</v>
          </cell>
          <cell r="B377" t="str">
            <v>Neinvestiční transfery nadnárodním orgánům</v>
          </cell>
        </row>
        <row r="378">
          <cell r="A378">
            <v>5513</v>
          </cell>
          <cell r="B378" t="str">
            <v>Vratky neoprávněně použitých nebo zadržených prostředků Evropské unie</v>
          </cell>
        </row>
        <row r="379">
          <cell r="A379">
            <v>5514</v>
          </cell>
          <cell r="B379" t="str">
            <v>Odvody vlastních zdrojů Evropské unie do rozpočtu Evropské unie podle daně z přidané hodnoty</v>
          </cell>
        </row>
        <row r="380">
          <cell r="A380">
            <v>5515</v>
          </cell>
          <cell r="B380" t="str">
            <v>Odvody vlastních zdrojů Evropské unie do rozpočtu Evropské unie podle hrubého národního důchodu</v>
          </cell>
        </row>
        <row r="381">
          <cell r="A381">
            <v>5516</v>
          </cell>
          <cell r="B381" t="str">
            <v>Odvody Evropské unii ke krytí záporných úroků</v>
          </cell>
        </row>
        <row r="382">
          <cell r="A382">
            <v>5520</v>
          </cell>
          <cell r="B382" t="str">
            <v>Neinvestiční transfery cizím státům</v>
          </cell>
        </row>
        <row r="383">
          <cell r="A383">
            <v>5531</v>
          </cell>
          <cell r="B383" t="str">
            <v>Peněžní dary do zahraničí</v>
          </cell>
        </row>
        <row r="384">
          <cell r="A384">
            <v>5532</v>
          </cell>
          <cell r="B384" t="str">
            <v>Ostatní neinvestiční transfery do zahraničí</v>
          </cell>
        </row>
        <row r="385">
          <cell r="A385">
            <v>5541</v>
          </cell>
          <cell r="B385" t="str">
            <v>Členské příspěvky mezinárodním vládním organizacím</v>
          </cell>
        </row>
        <row r="386">
          <cell r="A386">
            <v>5542</v>
          </cell>
          <cell r="B386" t="str">
            <v>Členské příspěvky mezinárodním nevládním organizacím</v>
          </cell>
        </row>
        <row r="387">
          <cell r="A387">
            <v>5611</v>
          </cell>
          <cell r="B387" t="str">
            <v>Neinvestiční půjčené prostředky finančním institucím</v>
          </cell>
        </row>
        <row r="388">
          <cell r="A388">
            <v>5612</v>
          </cell>
          <cell r="B388" t="str">
            <v>Neinvestiční půjčené prostředky nefinančním podnikatelským subjektům - fyzickým osobám</v>
          </cell>
        </row>
        <row r="389">
          <cell r="A389">
            <v>5613</v>
          </cell>
          <cell r="B389" t="str">
            <v>Neinvestiční půjčené prostředky nefinančním podnikatelským subjektům - právnickým osobám</v>
          </cell>
        </row>
        <row r="390">
          <cell r="A390">
            <v>5614</v>
          </cell>
          <cell r="B390" t="str">
            <v>Neinvestiční půjčené prostředky finančním a podobným institucím ve vlastnictví státu</v>
          </cell>
        </row>
        <row r="391">
          <cell r="A391">
            <v>5615</v>
          </cell>
          <cell r="B391" t="str">
            <v>Neinvestiční půjčené prostředky vybraným podnikatelským subjektům ve vlastnictví státu</v>
          </cell>
        </row>
        <row r="392">
          <cell r="A392">
            <v>5619</v>
          </cell>
          <cell r="B392" t="str">
            <v>Ostatní neinvestiční půjčené prostředky podnikatelským subjektům</v>
          </cell>
        </row>
        <row r="393">
          <cell r="A393">
            <v>5621</v>
          </cell>
          <cell r="B393" t="str">
            <v>Neinvestiční půjčené prostředky fundacím, ústavům a obecně prospěšným společnostem</v>
          </cell>
        </row>
        <row r="394">
          <cell r="A394">
            <v>5622</v>
          </cell>
          <cell r="B394" t="str">
            <v>Neinvestiční půjčené prostředky spolkům</v>
          </cell>
        </row>
        <row r="395">
          <cell r="A395">
            <v>5623</v>
          </cell>
          <cell r="B395" t="str">
            <v>Neinvestiční půjčené prostředky církvím a náboženským společnostem</v>
          </cell>
        </row>
        <row r="396">
          <cell r="A396">
            <v>5624</v>
          </cell>
          <cell r="B396" t="str">
            <v>Neinvestiční půjčené prostředky společenstvím vlastníků jednotek</v>
          </cell>
        </row>
        <row r="397">
          <cell r="A397">
            <v>5629</v>
          </cell>
          <cell r="B397" t="str">
            <v>Ostatní neinvestiční půjčené prostředky neziskovým a podobným organizacím</v>
          </cell>
        </row>
        <row r="398">
          <cell r="A398">
            <v>5631</v>
          </cell>
          <cell r="B398" t="str">
            <v>Neinvestiční půjčené prostředky státnímu rozpočtu</v>
          </cell>
        </row>
        <row r="399">
          <cell r="A399">
            <v>5632</v>
          </cell>
          <cell r="B399" t="str">
            <v>Neinvestiční půjčené prostředky státním fondům</v>
          </cell>
        </row>
        <row r="400">
          <cell r="A400">
            <v>5633</v>
          </cell>
          <cell r="B400" t="str">
            <v>Neinvestiční půjčené prostředky zvláštním fondům ústřední úrovně</v>
          </cell>
        </row>
        <row r="401">
          <cell r="A401">
            <v>5634</v>
          </cell>
          <cell r="B401" t="str">
            <v>Neinvestiční půjčené prostředky fondům sociálního a zdravotního pojištění</v>
          </cell>
        </row>
        <row r="402">
          <cell r="A402">
            <v>5639</v>
          </cell>
          <cell r="B402" t="str">
            <v>Ostatní neinvestiční půjčené prostředky jiným veřejným rozpočtům</v>
          </cell>
        </row>
        <row r="403">
          <cell r="A403">
            <v>5641</v>
          </cell>
          <cell r="B403" t="str">
            <v>Neinvestiční půjčené prostředky obcím</v>
          </cell>
        </row>
        <row r="404">
          <cell r="A404">
            <v>5642</v>
          </cell>
          <cell r="B404" t="str">
            <v>Neinvestiční půjčené prostředky krajům</v>
          </cell>
        </row>
        <row r="405">
          <cell r="A405">
            <v>5643</v>
          </cell>
          <cell r="B405" t="str">
            <v>Neinvestiční půjčené prostředky regionálním radám</v>
          </cell>
        </row>
        <row r="406">
          <cell r="A406">
            <v>5649</v>
          </cell>
          <cell r="B406" t="str">
            <v>Ostatní neinvestiční půjčené prostředky veřejným rozpočtům územní úrovně</v>
          </cell>
        </row>
        <row r="407">
          <cell r="A407">
            <v>5651</v>
          </cell>
          <cell r="B407" t="str">
            <v>Neinvestiční půjčené prostředky zřízeným příspěvkovým organizacím</v>
          </cell>
        </row>
        <row r="408">
          <cell r="A408">
            <v>5652</v>
          </cell>
          <cell r="B408" t="str">
            <v>Neinvestiční půjčené prostředky vysokým školám</v>
          </cell>
        </row>
        <row r="409">
          <cell r="A409">
            <v>5659</v>
          </cell>
          <cell r="B409" t="str">
            <v>Neinvestiční půjčené prostředky ostatním příspěvkovým organizacím</v>
          </cell>
        </row>
        <row r="410">
          <cell r="A410">
            <v>5660</v>
          </cell>
          <cell r="B410" t="str">
            <v>Neinvestiční půjčené prostředky obyvatelstvu</v>
          </cell>
        </row>
        <row r="411">
          <cell r="A411">
            <v>5670</v>
          </cell>
          <cell r="B411" t="str">
            <v>Neinvestiční půjčené prostředky do zahraničí</v>
          </cell>
        </row>
        <row r="412">
          <cell r="A412">
            <v>5710</v>
          </cell>
          <cell r="B412" t="str">
            <v>Převody Národnímu fondu na spolufinancování programu Phare</v>
          </cell>
        </row>
        <row r="413">
          <cell r="A413">
            <v>5720</v>
          </cell>
          <cell r="B413" t="str">
            <v>Převody Národnímu fondu na spolufinancování programu Ispa</v>
          </cell>
        </row>
        <row r="414">
          <cell r="A414">
            <v>5730</v>
          </cell>
          <cell r="B414" t="str">
            <v>Převody Národnímu fondu na spolufinancování programu Sapard</v>
          </cell>
        </row>
        <row r="415">
          <cell r="A415">
            <v>5740</v>
          </cell>
          <cell r="B415" t="str">
            <v>Převody Národnímu fondu na spolufinancování komunitárních programů</v>
          </cell>
        </row>
        <row r="416">
          <cell r="A416">
            <v>5750</v>
          </cell>
          <cell r="B416" t="str">
            <v>Převody Náronímu fondu na spolufinancování ostatních programů Evropské unie a ČR</v>
          </cell>
        </row>
        <row r="417">
          <cell r="A417">
            <v>5760</v>
          </cell>
          <cell r="B417" t="str">
            <v>Převody Národnímu fondu na spolufinancování související s poskytnutím pomoci ČR ze zahraničí</v>
          </cell>
        </row>
        <row r="418">
          <cell r="A418">
            <v>5770</v>
          </cell>
          <cell r="B418" t="str">
            <v>Převody ze státního rozpočtu do Národního fondu na vyrovnání kursových rozdílů</v>
          </cell>
        </row>
        <row r="419">
          <cell r="A419">
            <v>5790</v>
          </cell>
          <cell r="B419" t="str">
            <v>Ostatní převody do Národního fondu</v>
          </cell>
        </row>
        <row r="420">
          <cell r="A420">
            <v>5811</v>
          </cell>
          <cell r="B420" t="str">
            <v>Výdaje na náhrady za nezpůsobenou újmu</v>
          </cell>
        </row>
        <row r="421">
          <cell r="A421">
            <v>5901</v>
          </cell>
          <cell r="B421" t="str">
            <v>Nespecifikované rezervy</v>
          </cell>
        </row>
        <row r="422">
          <cell r="A422">
            <v>5902</v>
          </cell>
          <cell r="B422" t="str">
            <v>Ostatní výdaje z finančního vypořádání minulých let</v>
          </cell>
        </row>
        <row r="423">
          <cell r="A423">
            <v>5903</v>
          </cell>
          <cell r="B423" t="str">
            <v>Rezerva na krizová opatření</v>
          </cell>
        </row>
        <row r="424">
          <cell r="A424">
            <v>5904</v>
          </cell>
          <cell r="B424" t="str">
            <v>Převody domněle neoprávněně použitých dotací zpět poskytovateli</v>
          </cell>
        </row>
        <row r="425">
          <cell r="A425">
            <v>5909</v>
          </cell>
          <cell r="B425" t="str">
            <v>Ostatní neinvestiční výdaje jinde nezařazené</v>
          </cell>
        </row>
        <row r="426">
          <cell r="A426">
            <v>5991</v>
          </cell>
          <cell r="B426" t="str">
            <v>Dočasné zatřídění výdajů</v>
          </cell>
        </row>
        <row r="427">
          <cell r="A427">
            <v>6111</v>
          </cell>
          <cell r="B427" t="str">
            <v>Programové vybavení</v>
          </cell>
        </row>
        <row r="428">
          <cell r="A428">
            <v>6112</v>
          </cell>
          <cell r="B428" t="str">
            <v>Ocenitelná práva</v>
          </cell>
        </row>
        <row r="429">
          <cell r="A429">
            <v>6113</v>
          </cell>
          <cell r="B429" t="str">
            <v>Nehmotné výsledky výzkumné a obdobné činnosti</v>
          </cell>
        </row>
        <row r="430">
          <cell r="A430">
            <v>6119</v>
          </cell>
          <cell r="B430" t="str">
            <v>Ostatní nákupy dlouhodobého nehmotného majetku</v>
          </cell>
        </row>
        <row r="431">
          <cell r="A431">
            <v>6121</v>
          </cell>
          <cell r="B431" t="str">
            <v>Budovy, haly a stavby</v>
          </cell>
        </row>
        <row r="432">
          <cell r="A432">
            <v>6122</v>
          </cell>
          <cell r="B432" t="str">
            <v>Stroje, přístroje a zařízení</v>
          </cell>
        </row>
        <row r="433">
          <cell r="A433">
            <v>6123</v>
          </cell>
          <cell r="B433" t="str">
            <v>Dopravní prostředky</v>
          </cell>
        </row>
        <row r="434">
          <cell r="A434">
            <v>6124</v>
          </cell>
          <cell r="B434" t="str">
            <v>Pěstitelské celky trvalých porostů</v>
          </cell>
        </row>
        <row r="435">
          <cell r="A435">
            <v>6125</v>
          </cell>
          <cell r="B435" t="str">
            <v>Výpočetní technika</v>
          </cell>
        </row>
        <row r="436">
          <cell r="A436">
            <v>6127</v>
          </cell>
          <cell r="B436" t="str">
            <v>Kulturní předměty</v>
          </cell>
        </row>
        <row r="437">
          <cell r="A437">
            <v>6129</v>
          </cell>
          <cell r="B437" t="str">
            <v>Nákup dlouhodobého hmotného majetku jinde nezařazený</v>
          </cell>
        </row>
        <row r="438">
          <cell r="A438">
            <v>6130</v>
          </cell>
          <cell r="B438" t="str">
            <v>Pozemky</v>
          </cell>
        </row>
        <row r="439">
          <cell r="A439">
            <v>6141</v>
          </cell>
          <cell r="B439" t="str">
            <v>Právo stavby</v>
          </cell>
        </row>
        <row r="440">
          <cell r="A440">
            <v>6142</v>
          </cell>
          <cell r="B440" t="str">
            <v>Nadlimitní věcná břemena</v>
          </cell>
        </row>
        <row r="441">
          <cell r="A441">
            <v>6201</v>
          </cell>
          <cell r="B441" t="str">
            <v>Nákup akcií</v>
          </cell>
        </row>
        <row r="442">
          <cell r="A442">
            <v>6202</v>
          </cell>
          <cell r="B442" t="str">
            <v>Nákup majetkových podílů</v>
          </cell>
        </row>
        <row r="443">
          <cell r="A443">
            <v>6209</v>
          </cell>
          <cell r="B443" t="str">
            <v>Nákup ostatních majetkových nároků</v>
          </cell>
        </row>
        <row r="444">
          <cell r="A444">
            <v>6211</v>
          </cell>
          <cell r="B444" t="str">
            <v>Vklady do nadací</v>
          </cell>
        </row>
        <row r="445">
          <cell r="A445">
            <v>6212</v>
          </cell>
          <cell r="B445" t="str">
            <v>Vklady do nadačních fondů</v>
          </cell>
        </row>
        <row r="446">
          <cell r="A446">
            <v>6213</v>
          </cell>
          <cell r="B446" t="str">
            <v>Vklady do ústavů</v>
          </cell>
        </row>
        <row r="447">
          <cell r="A447">
            <v>6311</v>
          </cell>
          <cell r="B447" t="str">
            <v>Investiční transfery finančním institucím</v>
          </cell>
        </row>
        <row r="448">
          <cell r="A448">
            <v>6312</v>
          </cell>
          <cell r="B448" t="str">
            <v>Investiční transfery nefinančním podnikatelským subjektům - fyzickým osobám</v>
          </cell>
        </row>
        <row r="449">
          <cell r="A449">
            <v>6313</v>
          </cell>
          <cell r="B449" t="str">
            <v>Investiční transfery nefinančním podnikatelským subjektům - právnickým osobám</v>
          </cell>
        </row>
        <row r="450">
          <cell r="A450">
            <v>6314</v>
          </cell>
          <cell r="B450" t="str">
            <v>Investiční transfery finančním a podobným institucím ve vlastnictví státu</v>
          </cell>
        </row>
        <row r="451">
          <cell r="A451">
            <v>6315</v>
          </cell>
          <cell r="B451" t="str">
            <v>Investiční transfery vybraným podnikatelským subjektům ve vlastnictví státu</v>
          </cell>
        </row>
        <row r="452">
          <cell r="A452">
            <v>6316</v>
          </cell>
          <cell r="B452" t="str">
            <v>Investiční transfery obecním a krajským nemocnicím - obchodním společnostem</v>
          </cell>
        </row>
        <row r="453">
          <cell r="A453">
            <v>6319</v>
          </cell>
          <cell r="B453" t="str">
            <v>Ostatní investiční transfery podnikatelským subjektům</v>
          </cell>
        </row>
        <row r="454">
          <cell r="A454">
            <v>6321</v>
          </cell>
          <cell r="B454" t="str">
            <v>Investiční transfery fundacím, ústavům a obecně prospěšným společnostem</v>
          </cell>
        </row>
        <row r="455">
          <cell r="A455">
            <v>6322</v>
          </cell>
          <cell r="B455" t="str">
            <v xml:space="preserve">Investiční transfery spolkům </v>
          </cell>
        </row>
        <row r="456">
          <cell r="A456">
            <v>6323</v>
          </cell>
          <cell r="B456" t="str">
            <v>Investiční transfery církvím a náboženským společnostem</v>
          </cell>
        </row>
        <row r="457">
          <cell r="A457">
            <v>6324</v>
          </cell>
          <cell r="B457" t="str">
            <v>Investiční transfery společenstvím vlastníků jednotek</v>
          </cell>
        </row>
        <row r="458">
          <cell r="A458">
            <v>6329</v>
          </cell>
          <cell r="B458" t="str">
            <v>Ostatní investiční  transfery neziskovým a podobným organizacím</v>
          </cell>
        </row>
        <row r="459">
          <cell r="A459">
            <v>6331</v>
          </cell>
          <cell r="B459" t="str">
            <v>Investiční transfery státnímu rozpočtu</v>
          </cell>
        </row>
        <row r="460">
          <cell r="A460">
            <v>6332</v>
          </cell>
          <cell r="B460" t="str">
            <v>Investiční transfery státním fondům</v>
          </cell>
        </row>
        <row r="461">
          <cell r="A461">
            <v>6333</v>
          </cell>
          <cell r="B461" t="str">
            <v>Investiční transfery zvláštním fondům ústřední úrovně</v>
          </cell>
        </row>
        <row r="462">
          <cell r="A462">
            <v>6334</v>
          </cell>
          <cell r="B462" t="str">
            <v>Investiční transfery fondům sociálního a zdravotního pojištění</v>
          </cell>
        </row>
        <row r="463">
          <cell r="A463">
            <v>6335</v>
          </cell>
          <cell r="B463" t="str">
            <v>Investiční transfery státním finančním aktivům</v>
          </cell>
        </row>
        <row r="464">
          <cell r="A464">
            <v>6339</v>
          </cell>
          <cell r="B464" t="str">
            <v>Ostatní investiční transfery jiným veřejným rozpočtům</v>
          </cell>
        </row>
        <row r="465">
          <cell r="A465">
            <v>6341</v>
          </cell>
          <cell r="B465" t="str">
            <v>Investiční transfery obcím</v>
          </cell>
        </row>
        <row r="466">
          <cell r="A466">
            <v>6342</v>
          </cell>
          <cell r="B466" t="str">
            <v>Investiční transfery krajům</v>
          </cell>
        </row>
        <row r="467">
          <cell r="A467">
            <v>6343</v>
          </cell>
          <cell r="B467" t="str">
            <v>Investiční transfery obcím v rámci souhrnného dotačního vztahu</v>
          </cell>
        </row>
        <row r="468">
          <cell r="A468">
            <v>6344</v>
          </cell>
          <cell r="B468" t="str">
            <v>Investiční transfery krajům v rámci souhrnného dotačního vztahu</v>
          </cell>
        </row>
        <row r="469">
          <cell r="A469">
            <v>6345</v>
          </cell>
          <cell r="B469" t="str">
            <v>Investiční transfery regionálním radám</v>
          </cell>
        </row>
        <row r="470">
          <cell r="A470">
            <v>6349</v>
          </cell>
          <cell r="B470" t="str">
            <v>Ostatní investiční transfery veřejným rozpočtům územní úrovně</v>
          </cell>
        </row>
        <row r="471">
          <cell r="A471">
            <v>6351</v>
          </cell>
          <cell r="B471" t="str">
            <v>Investiční transfery zřízeným příspěvkovým organizacím</v>
          </cell>
        </row>
        <row r="472">
          <cell r="A472">
            <v>6352</v>
          </cell>
          <cell r="B472" t="str">
            <v>Investiční transfery vysokým školám</v>
          </cell>
        </row>
        <row r="473">
          <cell r="A473">
            <v>6353</v>
          </cell>
          <cell r="B473" t="str">
            <v>Investiční transfery školským právnickým osobám zřízeným státem, kraji a obcemi</v>
          </cell>
        </row>
        <row r="474">
          <cell r="A474">
            <v>6354</v>
          </cell>
          <cell r="B474" t="str">
            <v>Investiční transfery veřejným výzkumným institucím</v>
          </cell>
        </row>
        <row r="475">
          <cell r="A475">
            <v>6356</v>
          </cell>
          <cell r="B475" t="str">
            <v>Jiné investiční transfery zřízeným příspěvkovým organizacím</v>
          </cell>
        </row>
        <row r="476">
          <cell r="A476">
            <v>6359</v>
          </cell>
          <cell r="B476" t="str">
            <v>Investiční transfery ostatním příspěvkovým organizacím</v>
          </cell>
        </row>
        <row r="477">
          <cell r="A477">
            <v>6361</v>
          </cell>
          <cell r="B477" t="str">
            <v>Investiční převody do rezervního fondu organizačních složek státu</v>
          </cell>
        </row>
        <row r="478">
          <cell r="A478">
            <v>6362</v>
          </cell>
          <cell r="B478" t="str">
            <v>Převody investičních prostředků zpět do FKSP</v>
          </cell>
        </row>
        <row r="479">
          <cell r="A479">
            <v>6363</v>
          </cell>
          <cell r="B479" t="str">
            <v xml:space="preserve">Investiční převody mezi statutárními městy (hl. m. Prahou) a jejich městskými obvody nebo částmi – výdaje
</v>
          </cell>
        </row>
        <row r="480">
          <cell r="A480">
            <v>6371</v>
          </cell>
          <cell r="B480" t="str">
            <v>Účelové investiční transfery nepodnikajícím fyzickým osobám</v>
          </cell>
        </row>
        <row r="481">
          <cell r="A481">
            <v>6379</v>
          </cell>
          <cell r="B481" t="str">
            <v>Ostatní investiční transfery obyvatelstvu</v>
          </cell>
        </row>
        <row r="482">
          <cell r="A482">
            <v>6380</v>
          </cell>
          <cell r="B482" t="str">
            <v>Investiční transfery do zahraničí</v>
          </cell>
        </row>
        <row r="483">
          <cell r="A483">
            <v>6411</v>
          </cell>
          <cell r="B483" t="str">
            <v>Investiční půjčené prostředky finančním institucím</v>
          </cell>
        </row>
        <row r="484">
          <cell r="A484">
            <v>6412</v>
          </cell>
          <cell r="B484" t="str">
            <v>Investiční půjčené prostředky nefinančním podnikatelským subjektům - fyzickým osobám</v>
          </cell>
        </row>
        <row r="485">
          <cell r="A485">
            <v>6413</v>
          </cell>
          <cell r="B485" t="str">
            <v>Investiční půjčené prostředky nefinančním podnikatelským subjektům - právnickým osobám</v>
          </cell>
        </row>
        <row r="486">
          <cell r="A486">
            <v>6414</v>
          </cell>
          <cell r="B486" t="str">
            <v>Investiční půjčené prostředky finančním a podobným institucím ve vlastnictví státu</v>
          </cell>
        </row>
        <row r="487">
          <cell r="A487">
            <v>6415</v>
          </cell>
          <cell r="B487" t="str">
            <v>Investiční půjčené prostředky vybraným podnikatelským subjektům ve vlastnictví státu</v>
          </cell>
        </row>
        <row r="488">
          <cell r="A488">
            <v>6419</v>
          </cell>
          <cell r="B488" t="str">
            <v>Ostatní investiční půjčené prostředky podnikatelským subjektům</v>
          </cell>
        </row>
        <row r="489">
          <cell r="A489">
            <v>6421</v>
          </cell>
          <cell r="B489" t="str">
            <v>Investiční půjčené prostředky fundacím, ústavům a obecně prospěšným společnostem</v>
          </cell>
        </row>
        <row r="490">
          <cell r="A490">
            <v>6422</v>
          </cell>
          <cell r="B490" t="str">
            <v>Investiční půjčené prostředky spolkům</v>
          </cell>
        </row>
        <row r="491">
          <cell r="A491">
            <v>6423</v>
          </cell>
          <cell r="B491" t="str">
            <v>Investiční půjčené prostředky církvím a náboženským společnostem</v>
          </cell>
        </row>
        <row r="492">
          <cell r="A492">
            <v>6424</v>
          </cell>
          <cell r="B492" t="str">
            <v>Investiční půjčené prostředky společenstvím vlastníků jednotek</v>
          </cell>
        </row>
        <row r="493">
          <cell r="A493">
            <v>6429</v>
          </cell>
          <cell r="B493" t="str">
            <v>Ostatní investiční půjčené prostředky neziskovým a podobným organizacím</v>
          </cell>
        </row>
        <row r="494">
          <cell r="A494">
            <v>6431</v>
          </cell>
          <cell r="B494" t="str">
            <v>Investiční půjčené prostředky státnímu ropočtu</v>
          </cell>
        </row>
        <row r="495">
          <cell r="A495">
            <v>6432</v>
          </cell>
          <cell r="B495" t="str">
            <v>Investiční půjčené prostředky státním fondům</v>
          </cell>
        </row>
        <row r="496">
          <cell r="A496">
            <v>6433</v>
          </cell>
          <cell r="B496" t="str">
            <v>Investiční půjčené prostředky zvláštním fondům ústřední úrovně</v>
          </cell>
        </row>
        <row r="497">
          <cell r="A497">
            <v>6434</v>
          </cell>
          <cell r="B497" t="str">
            <v>Investiční půjčené prostředky fondům sociálního a zdravotního pojištění</v>
          </cell>
        </row>
        <row r="498">
          <cell r="A498">
            <v>6439</v>
          </cell>
          <cell r="B498" t="str">
            <v>Ostatní investiční půjčené prostředky jiným veřejným rozpočtům</v>
          </cell>
        </row>
        <row r="499">
          <cell r="A499">
            <v>6441</v>
          </cell>
          <cell r="B499" t="str">
            <v>Investiční půjčené prostředky obcím</v>
          </cell>
        </row>
        <row r="500">
          <cell r="A500">
            <v>6442</v>
          </cell>
          <cell r="B500" t="str">
            <v>Investiční půjčené prostředky krajům</v>
          </cell>
        </row>
        <row r="501">
          <cell r="A501">
            <v>6443</v>
          </cell>
          <cell r="B501" t="str">
            <v>Investiční půjčené prostředky regionálním radám</v>
          </cell>
        </row>
        <row r="502">
          <cell r="A502">
            <v>6449</v>
          </cell>
          <cell r="B502" t="str">
            <v>Ostatní investiční půjčené prostředky veřejným rozpočtům místní úrovně</v>
          </cell>
        </row>
        <row r="503">
          <cell r="A503">
            <v>6451</v>
          </cell>
          <cell r="B503" t="str">
            <v>Investiční půjčené prostředky zřízeným příspěvkovým organizacím</v>
          </cell>
        </row>
        <row r="504">
          <cell r="A504">
            <v>6452</v>
          </cell>
          <cell r="B504" t="str">
            <v>Investiční půjčené prostředky vysokým školám</v>
          </cell>
        </row>
        <row r="505">
          <cell r="A505">
            <v>6459</v>
          </cell>
          <cell r="B505" t="str">
            <v>Investiční půjčené prostředky ostatním příspěvkovým organizacím</v>
          </cell>
        </row>
        <row r="506">
          <cell r="A506">
            <v>6460</v>
          </cell>
          <cell r="B506" t="str">
            <v>Investiční půjčené prostředky obyvatelstvu</v>
          </cell>
        </row>
        <row r="507">
          <cell r="A507">
            <v>6470</v>
          </cell>
          <cell r="B507" t="str">
            <v>Investiční půjčené prostředky do zahraničí</v>
          </cell>
        </row>
        <row r="508">
          <cell r="A508">
            <v>6710</v>
          </cell>
          <cell r="B508" t="str">
            <v>Investiční převody Národnímu fondu na spolufinancování programu Phare</v>
          </cell>
        </row>
        <row r="509">
          <cell r="A509">
            <v>6720</v>
          </cell>
          <cell r="B509" t="str">
            <v>Investiční převody Národnímu fondu na spolufinancování programu Ispa</v>
          </cell>
        </row>
        <row r="510">
          <cell r="A510">
            <v>6730</v>
          </cell>
          <cell r="B510" t="str">
            <v>Investiční převody Národnímu fondu na spolufinancování programu Sapard</v>
          </cell>
        </row>
        <row r="511">
          <cell r="A511">
            <v>6740</v>
          </cell>
          <cell r="B511" t="str">
            <v>Investiční převody Národnímu fondu na spolufinancování komunitárních programů</v>
          </cell>
        </row>
        <row r="512">
          <cell r="A512">
            <v>6750</v>
          </cell>
          <cell r="B512" t="str">
            <v>Investiční převody Národnímu fondu na spolufinancování ostatních programů Evropské unie a ČR</v>
          </cell>
        </row>
        <row r="513">
          <cell r="A513">
            <v>6760</v>
          </cell>
          <cell r="B513" t="str">
            <v>Investiční převody Národnímu fondu na spolufinancování související s poskytnutím pomoci ČR ze zahraničí</v>
          </cell>
        </row>
        <row r="514">
          <cell r="A514">
            <v>6790</v>
          </cell>
          <cell r="B514" t="str">
            <v>Ostatní investiční převody do Národního fondu</v>
          </cell>
        </row>
        <row r="515">
          <cell r="A515">
            <v>6901</v>
          </cell>
          <cell r="B515" t="str">
            <v>Rezervy kapitálových výdajů</v>
          </cell>
        </row>
        <row r="516">
          <cell r="A516">
            <v>6909</v>
          </cell>
          <cell r="B516" t="str">
            <v>Ostatní kapitálové výdaje jinde nezařazené</v>
          </cell>
        </row>
        <row r="517">
          <cell r="A517">
            <v>8111</v>
          </cell>
          <cell r="B517" t="str">
            <v>Krátkodobé vydané dluhopisy</v>
          </cell>
        </row>
        <row r="518">
          <cell r="A518">
            <v>8112</v>
          </cell>
          <cell r="B518" t="str">
            <v>Uhrazené splátky krátkodobých vydaných dluhopisů</v>
          </cell>
        </row>
        <row r="519">
          <cell r="A519">
            <v>8113</v>
          </cell>
          <cell r="B519" t="str">
            <v>Krátkodobé přijaté půjčené prostředky</v>
          </cell>
        </row>
        <row r="520">
          <cell r="A520">
            <v>8114</v>
          </cell>
          <cell r="B520" t="str">
            <v>Uhrazené splátky krátkodobých přijatých půjčených prostředků</v>
          </cell>
        </row>
        <row r="521">
          <cell r="A521">
            <v>8115</v>
          </cell>
          <cell r="B521" t="str">
            <v>Změny stavu krátkodobých prostředků na bankovních účtech kromě změn stavů účtů státních finančních aktiv, které tvoří kapitolu OSFA</v>
          </cell>
        </row>
        <row r="522">
          <cell r="A522">
            <v>8116</v>
          </cell>
          <cell r="B522" t="str">
            <v>Změny stavu bankovních účtů krátkodobých prostředků státních finančních aktiv, které tvoří kapitolu OSFA</v>
          </cell>
        </row>
        <row r="523">
          <cell r="A523">
            <v>8117</v>
          </cell>
          <cell r="B523" t="str">
            <v>Aktivní krátkodobé operace řízení likvidity - příjmy</v>
          </cell>
        </row>
        <row r="524">
          <cell r="A524">
            <v>8118</v>
          </cell>
          <cell r="B524" t="str">
            <v>Aktivní krátkodobé operace řízení likvidity - výdaje</v>
          </cell>
        </row>
        <row r="525">
          <cell r="A525">
            <v>8121</v>
          </cell>
          <cell r="B525" t="str">
            <v>Dlouhodobé vydané dluhopisy</v>
          </cell>
        </row>
        <row r="526">
          <cell r="A526">
            <v>8122</v>
          </cell>
          <cell r="B526" t="str">
            <v>Uhrazené splátky dlouhodobých vydaných dluhopisů</v>
          </cell>
        </row>
        <row r="527">
          <cell r="A527">
            <v>8123</v>
          </cell>
          <cell r="B527" t="str">
            <v>Dlouhodobé přijaté půjčené prostředky</v>
          </cell>
        </row>
        <row r="528">
          <cell r="A528">
            <v>8124</v>
          </cell>
          <cell r="B528" t="str">
            <v>Uhrazené splátky dlouhodobých přijatých půjčených prostředků</v>
          </cell>
        </row>
        <row r="529">
          <cell r="A529">
            <v>8125</v>
          </cell>
          <cell r="B529" t="str">
            <v>Změna stavu dlouhodobých prostředků na bankovních účtech</v>
          </cell>
        </row>
        <row r="530">
          <cell r="A530">
            <v>8127</v>
          </cell>
          <cell r="B530" t="str">
            <v>Aktivní dlouhodobé operace řízení likvidity - příjmy</v>
          </cell>
        </row>
        <row r="531">
          <cell r="A531">
            <v>8128</v>
          </cell>
          <cell r="B531" t="str">
            <v>Aktivní dlouhodobé operace řízení likvidity - výdaje</v>
          </cell>
        </row>
        <row r="532">
          <cell r="A532">
            <v>8211</v>
          </cell>
          <cell r="B532" t="str">
            <v>Krátkodobé vydané dluhopisy</v>
          </cell>
        </row>
        <row r="533">
          <cell r="A533">
            <v>8212</v>
          </cell>
          <cell r="B533" t="str">
            <v>Uhrazené splátky krátkodobých vydaných dluhopisů</v>
          </cell>
        </row>
        <row r="534">
          <cell r="A534">
            <v>8213</v>
          </cell>
          <cell r="B534" t="str">
            <v>Krátkodobé přijaté půjčené prostředky</v>
          </cell>
        </row>
        <row r="535">
          <cell r="A535">
            <v>8214</v>
          </cell>
          <cell r="B535" t="str">
            <v>Uhrazené splátky krátkodobých přijatých půjčených prostředků</v>
          </cell>
        </row>
        <row r="536">
          <cell r="A536">
            <v>8215</v>
          </cell>
          <cell r="B536" t="str">
            <v xml:space="preserve">Změna stavu krátkodobých prostředků na bankovních účtech  </v>
          </cell>
        </row>
        <row r="537">
          <cell r="A537">
            <v>8216</v>
          </cell>
          <cell r="B537" t="str">
            <v>Změna stavu bankovních účtů krátkodobých prostředků z dlouhodobých úvěrů ze zahraničí</v>
          </cell>
        </row>
        <row r="538">
          <cell r="A538">
            <v>8217</v>
          </cell>
          <cell r="B538" t="str">
            <v>Aktivní krátkodobé operace řízení likvidity - příjmy</v>
          </cell>
        </row>
        <row r="539">
          <cell r="A539">
            <v>8218</v>
          </cell>
          <cell r="B539" t="str">
            <v>Aktivní krátkodobé operace řízení likvidity - výdaje</v>
          </cell>
        </row>
        <row r="540">
          <cell r="A540">
            <v>8221</v>
          </cell>
          <cell r="B540" t="str">
            <v>Dlouhodobé vydané dluhopisy</v>
          </cell>
        </row>
        <row r="541">
          <cell r="A541">
            <v>8222</v>
          </cell>
          <cell r="B541" t="str">
            <v>Uhrazené splátky dlouhodobých vydaných dluhopisů</v>
          </cell>
        </row>
        <row r="542">
          <cell r="A542">
            <v>8223</v>
          </cell>
          <cell r="B542" t="str">
            <v>Dlouhodobé přijaté půjčené prostředky</v>
          </cell>
        </row>
        <row r="543">
          <cell r="A543">
            <v>8224</v>
          </cell>
          <cell r="B543" t="str">
            <v>Uhrazené splátky dlouhodobých přijatých půjčených prostředků</v>
          </cell>
        </row>
        <row r="544">
          <cell r="A544">
            <v>8225</v>
          </cell>
          <cell r="B544" t="str">
            <v>Změna stavu dlouhodobých prostředků na bankovních účtech</v>
          </cell>
        </row>
        <row r="545">
          <cell r="A545">
            <v>8227</v>
          </cell>
          <cell r="B545" t="str">
            <v>Aktivní dlouhodobé operace řízení likvidity - příjmy</v>
          </cell>
        </row>
        <row r="546">
          <cell r="A546">
            <v>8228</v>
          </cell>
          <cell r="B546" t="str">
            <v>Aktivní dlouhodobé operace řízení likvidity - výdaje</v>
          </cell>
        </row>
        <row r="547">
          <cell r="A547">
            <v>8300</v>
          </cell>
          <cell r="B547" t="str">
            <v>Pohyby na účtech pro financování nepatřící na jiné financující položky</v>
          </cell>
        </row>
        <row r="548">
          <cell r="A548">
            <v>8301</v>
          </cell>
          <cell r="B548" t="str">
            <v>Převody ve vztahu k úvěrům od Evropské investiční banky</v>
          </cell>
        </row>
        <row r="549">
          <cell r="A549">
            <v>8302</v>
          </cell>
          <cell r="B549" t="str">
            <v>Operace na bankovních účtech státních finančních aktiv, které tvoří kapitolu OSFA</v>
          </cell>
        </row>
        <row r="550">
          <cell r="A550">
            <v>8413</v>
          </cell>
          <cell r="B550" t="str">
            <v xml:space="preserve">Krátkodobé přijaté půjčené prostředky </v>
          </cell>
        </row>
        <row r="551">
          <cell r="A551">
            <v>8414</v>
          </cell>
          <cell r="B551" t="str">
            <v>Uhrazené splátky krátkodobých přijatých půjčených prostředků</v>
          </cell>
        </row>
        <row r="552">
          <cell r="A552">
            <v>8417</v>
          </cell>
          <cell r="B552" t="str">
            <v>Krátkodobé aktivní financování z jaderného účtu a účtu rezervy důchodového pojištění - příjmy</v>
          </cell>
        </row>
        <row r="553">
          <cell r="A553">
            <v>8418</v>
          </cell>
          <cell r="B553" t="str">
            <v>Krátkodobé aktivní financování z jaderného účtu a účtu rezervy důchodového pojištění - výdaje</v>
          </cell>
        </row>
        <row r="554">
          <cell r="A554">
            <v>8427</v>
          </cell>
          <cell r="B554" t="str">
            <v>Dlouhodobé aktivní financování z jaderného účtu a účtu rezervy důchodového pojištění - příjmy</v>
          </cell>
        </row>
        <row r="555">
          <cell r="A555">
            <v>8428</v>
          </cell>
          <cell r="B555" t="str">
            <v>Dlouhodobé aktivní financování z jaderného účtu a účtu rezervy důchodového pojištění - výdaje</v>
          </cell>
        </row>
        <row r="556">
          <cell r="A556">
            <v>8901</v>
          </cell>
          <cell r="B556" t="str">
            <v>Operace z peněžních účtů organizace nemající charakter příjmů a výdajů vládního sektoru</v>
          </cell>
        </row>
        <row r="557">
          <cell r="A557">
            <v>8902</v>
          </cell>
          <cell r="B557" t="str">
            <v>Nerealizované kursové rozdíly pohybů na devizových účtech</v>
          </cell>
        </row>
        <row r="558">
          <cell r="A558">
            <v>8905</v>
          </cell>
          <cell r="B558" t="str">
            <v>Nepřevedené částky vyrovnávající schodek a saldo státní pokladny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CF35-C42D-4AE4-BF02-A36D6A964E37}">
  <sheetPr>
    <pageSetUpPr fitToPage="1"/>
  </sheetPr>
  <dimension ref="A1:D534"/>
  <sheetViews>
    <sheetView zoomScaleNormal="100" workbookViewId="0">
      <selection activeCell="A526" sqref="A524:B526"/>
    </sheetView>
  </sheetViews>
  <sheetFormatPr defaultRowHeight="12.75" x14ac:dyDescent="0.2"/>
  <cols>
    <col min="1" max="1" width="12.140625" style="84" customWidth="1"/>
    <col min="2" max="2" width="46.5703125" style="80" customWidth="1"/>
    <col min="3" max="3" width="9.85546875" style="77" customWidth="1"/>
    <col min="4" max="4" width="57.5703125" style="78" customWidth="1"/>
    <col min="5" max="16384" width="9.140625" style="60"/>
  </cols>
  <sheetData>
    <row r="1" spans="1:4" ht="25.5" x14ac:dyDescent="0.2">
      <c r="A1" s="58" t="s">
        <v>192</v>
      </c>
      <c r="B1" s="59" t="s">
        <v>193</v>
      </c>
      <c r="C1" s="59" t="s">
        <v>194</v>
      </c>
      <c r="D1" s="59" t="s">
        <v>195</v>
      </c>
    </row>
    <row r="2" spans="1:4" ht="38.25" x14ac:dyDescent="0.2">
      <c r="A2" s="61">
        <v>1011</v>
      </c>
      <c r="B2" s="62" t="s">
        <v>196</v>
      </c>
      <c r="C2" s="63"/>
      <c r="D2" s="64"/>
    </row>
    <row r="3" spans="1:4" ht="25.5" x14ac:dyDescent="0.2">
      <c r="A3" s="61">
        <v>1012</v>
      </c>
      <c r="B3" s="62" t="s">
        <v>197</v>
      </c>
      <c r="C3" s="63"/>
      <c r="D3" s="64"/>
    </row>
    <row r="4" spans="1:4" x14ac:dyDescent="0.2">
      <c r="A4" s="61">
        <v>1013</v>
      </c>
      <c r="B4" s="62" t="s">
        <v>198</v>
      </c>
      <c r="C4" s="63"/>
      <c r="D4" s="64"/>
    </row>
    <row r="5" spans="1:4" ht="25.5" x14ac:dyDescent="0.2">
      <c r="A5" s="61">
        <v>1014</v>
      </c>
      <c r="B5" s="62" t="s">
        <v>199</v>
      </c>
      <c r="C5" s="63"/>
      <c r="D5" s="64"/>
    </row>
    <row r="6" spans="1:4" x14ac:dyDescent="0.2">
      <c r="A6" s="61">
        <v>1019</v>
      </c>
      <c r="B6" s="62" t="s">
        <v>200</v>
      </c>
      <c r="C6" s="63"/>
      <c r="D6" s="64"/>
    </row>
    <row r="7" spans="1:4" x14ac:dyDescent="0.2">
      <c r="A7" s="61">
        <v>1021</v>
      </c>
      <c r="B7" s="62" t="s">
        <v>201</v>
      </c>
      <c r="C7" s="63"/>
      <c r="D7" s="64"/>
    </row>
    <row r="8" spans="1:4" ht="25.5" x14ac:dyDescent="0.2">
      <c r="A8" s="61">
        <v>1022</v>
      </c>
      <c r="B8" s="62" t="s">
        <v>202</v>
      </c>
      <c r="C8" s="63"/>
      <c r="D8" s="64"/>
    </row>
    <row r="9" spans="1:4" x14ac:dyDescent="0.2">
      <c r="A9" s="61">
        <v>1023</v>
      </c>
      <c r="B9" s="62" t="s">
        <v>203</v>
      </c>
      <c r="C9" s="63"/>
      <c r="D9" s="64"/>
    </row>
    <row r="10" spans="1:4" ht="25.5" x14ac:dyDescent="0.2">
      <c r="A10" s="61">
        <v>1024</v>
      </c>
      <c r="B10" s="62" t="s">
        <v>204</v>
      </c>
      <c r="C10" s="63"/>
      <c r="D10" s="64"/>
    </row>
    <row r="11" spans="1:4" ht="25.5" x14ac:dyDescent="0.2">
      <c r="A11" s="61">
        <v>1029</v>
      </c>
      <c r="B11" s="62" t="s">
        <v>205</v>
      </c>
      <c r="C11" s="63"/>
      <c r="D11" s="64"/>
    </row>
    <row r="12" spans="1:4" x14ac:dyDescent="0.2">
      <c r="A12" s="61">
        <v>1031</v>
      </c>
      <c r="B12" s="62" t="s">
        <v>206</v>
      </c>
      <c r="C12" s="63"/>
      <c r="D12" s="64"/>
    </row>
    <row r="13" spans="1:4" x14ac:dyDescent="0.2">
      <c r="A13" s="61">
        <v>1032</v>
      </c>
      <c r="B13" s="62" t="s">
        <v>207</v>
      </c>
      <c r="C13" s="63"/>
      <c r="D13" s="64"/>
    </row>
    <row r="14" spans="1:4" x14ac:dyDescent="0.2">
      <c r="A14" s="61">
        <v>1036</v>
      </c>
      <c r="B14" s="62" t="s">
        <v>99</v>
      </c>
      <c r="C14" s="63"/>
      <c r="D14" s="64"/>
    </row>
    <row r="15" spans="1:4" x14ac:dyDescent="0.2">
      <c r="A15" s="61">
        <v>1037</v>
      </c>
      <c r="B15" s="62" t="s">
        <v>100</v>
      </c>
      <c r="C15" s="63"/>
      <c r="D15" s="64"/>
    </row>
    <row r="16" spans="1:4" x14ac:dyDescent="0.2">
      <c r="A16" s="61">
        <v>1039</v>
      </c>
      <c r="B16" s="62" t="s">
        <v>22</v>
      </c>
      <c r="C16" s="63"/>
      <c r="D16" s="64"/>
    </row>
    <row r="17" spans="1:4" x14ac:dyDescent="0.2">
      <c r="A17" s="61">
        <v>1061</v>
      </c>
      <c r="B17" s="62" t="s">
        <v>208</v>
      </c>
      <c r="C17" s="63"/>
      <c r="D17" s="64"/>
    </row>
    <row r="18" spans="1:4" x14ac:dyDescent="0.2">
      <c r="A18" s="61">
        <v>1062</v>
      </c>
      <c r="B18" s="62" t="s">
        <v>209</v>
      </c>
      <c r="C18" s="63"/>
      <c r="D18" s="64"/>
    </row>
    <row r="19" spans="1:4" x14ac:dyDescent="0.2">
      <c r="A19" s="61">
        <v>1063</v>
      </c>
      <c r="B19" s="62" t="s">
        <v>210</v>
      </c>
      <c r="C19" s="63"/>
      <c r="D19" s="64"/>
    </row>
    <row r="20" spans="1:4" x14ac:dyDescent="0.2">
      <c r="A20" s="61">
        <v>1069</v>
      </c>
      <c r="B20" s="62" t="s">
        <v>211</v>
      </c>
      <c r="C20" s="63"/>
      <c r="D20" s="64"/>
    </row>
    <row r="21" spans="1:4" x14ac:dyDescent="0.2">
      <c r="A21" s="61">
        <v>1070</v>
      </c>
      <c r="B21" s="62" t="s">
        <v>24</v>
      </c>
      <c r="C21" s="63"/>
      <c r="D21" s="64"/>
    </row>
    <row r="22" spans="1:4" x14ac:dyDescent="0.2">
      <c r="A22" s="61">
        <v>1081</v>
      </c>
      <c r="B22" s="62" t="s">
        <v>212</v>
      </c>
      <c r="C22" s="63"/>
      <c r="D22" s="64"/>
    </row>
    <row r="23" spans="1:4" x14ac:dyDescent="0.2">
      <c r="A23" s="61">
        <v>1082</v>
      </c>
      <c r="B23" s="62" t="s">
        <v>213</v>
      </c>
      <c r="C23" s="63"/>
      <c r="D23" s="64"/>
    </row>
    <row r="24" spans="1:4" x14ac:dyDescent="0.2">
      <c r="A24" s="61">
        <v>1091</v>
      </c>
      <c r="B24" s="62" t="s">
        <v>214</v>
      </c>
      <c r="C24" s="63"/>
      <c r="D24" s="64"/>
    </row>
    <row r="25" spans="1:4" x14ac:dyDescent="0.2">
      <c r="A25" s="61">
        <v>1092</v>
      </c>
      <c r="B25" s="62" t="s">
        <v>215</v>
      </c>
      <c r="C25" s="63"/>
      <c r="D25" s="64"/>
    </row>
    <row r="26" spans="1:4" x14ac:dyDescent="0.2">
      <c r="A26" s="61">
        <v>1098</v>
      </c>
      <c r="B26" s="62" t="s">
        <v>216</v>
      </c>
      <c r="C26" s="63"/>
      <c r="D26" s="64"/>
    </row>
    <row r="27" spans="1:4" x14ac:dyDescent="0.2">
      <c r="A27" s="61">
        <v>1099</v>
      </c>
      <c r="B27" s="62" t="s">
        <v>217</v>
      </c>
      <c r="C27" s="63"/>
      <c r="D27" s="64"/>
    </row>
    <row r="28" spans="1:4" x14ac:dyDescent="0.2">
      <c r="A28" s="61">
        <v>2111</v>
      </c>
      <c r="B28" s="62" t="s">
        <v>218</v>
      </c>
      <c r="C28" s="63"/>
      <c r="D28" s="64"/>
    </row>
    <row r="29" spans="1:4" x14ac:dyDescent="0.2">
      <c r="A29" s="61">
        <v>2112</v>
      </c>
      <c r="B29" s="62" t="s">
        <v>219</v>
      </c>
      <c r="C29" s="63"/>
      <c r="D29" s="64"/>
    </row>
    <row r="30" spans="1:4" x14ac:dyDescent="0.2">
      <c r="A30" s="65">
        <v>2113</v>
      </c>
      <c r="B30" s="62" t="s">
        <v>220</v>
      </c>
      <c r="C30" s="63"/>
      <c r="D30" s="64"/>
    </row>
    <row r="31" spans="1:4" x14ac:dyDescent="0.2">
      <c r="A31" s="61">
        <v>2114</v>
      </c>
      <c r="B31" s="62" t="s">
        <v>221</v>
      </c>
      <c r="C31" s="63"/>
      <c r="D31" s="64"/>
    </row>
    <row r="32" spans="1:4" x14ac:dyDescent="0.2">
      <c r="A32" s="61">
        <v>2115</v>
      </c>
      <c r="B32" s="62" t="s">
        <v>102</v>
      </c>
      <c r="C32" s="63"/>
      <c r="D32" s="64"/>
    </row>
    <row r="33" spans="1:4" x14ac:dyDescent="0.2">
      <c r="A33" s="61">
        <v>2116</v>
      </c>
      <c r="B33" s="62" t="s">
        <v>222</v>
      </c>
      <c r="C33" s="63"/>
      <c r="D33" s="64"/>
    </row>
    <row r="34" spans="1:4" x14ac:dyDescent="0.2">
      <c r="A34" s="65">
        <v>2117</v>
      </c>
      <c r="B34" s="62" t="s">
        <v>223</v>
      </c>
      <c r="C34" s="63"/>
      <c r="D34" s="64"/>
    </row>
    <row r="35" spans="1:4" x14ac:dyDescent="0.2">
      <c r="A35" s="61">
        <v>2118</v>
      </c>
      <c r="B35" s="62" t="s">
        <v>224</v>
      </c>
      <c r="C35" s="63"/>
      <c r="D35" s="64"/>
    </row>
    <row r="36" spans="1:4" x14ac:dyDescent="0.2">
      <c r="A36" s="61">
        <v>2119</v>
      </c>
      <c r="B36" s="62" t="s">
        <v>225</v>
      </c>
      <c r="C36" s="63"/>
      <c r="D36" s="64"/>
    </row>
    <row r="37" spans="1:4" x14ac:dyDescent="0.2">
      <c r="A37" s="61">
        <v>2121</v>
      </c>
      <c r="B37" s="62" t="s">
        <v>226</v>
      </c>
      <c r="C37" s="63"/>
      <c r="D37" s="64"/>
    </row>
    <row r="38" spans="1:4" x14ac:dyDescent="0.2">
      <c r="A38" s="65">
        <v>2122</v>
      </c>
      <c r="B38" s="62" t="s">
        <v>227</v>
      </c>
      <c r="C38" s="63"/>
      <c r="D38" s="64"/>
    </row>
    <row r="39" spans="1:4" x14ac:dyDescent="0.2">
      <c r="A39" s="61">
        <v>2123</v>
      </c>
      <c r="B39" s="62" t="s">
        <v>228</v>
      </c>
      <c r="C39" s="63"/>
      <c r="D39" s="64"/>
    </row>
    <row r="40" spans="1:4" ht="25.5" x14ac:dyDescent="0.2">
      <c r="A40" s="65">
        <v>2124</v>
      </c>
      <c r="B40" s="62" t="s">
        <v>229</v>
      </c>
      <c r="C40" s="63"/>
      <c r="D40" s="64"/>
    </row>
    <row r="41" spans="1:4" x14ac:dyDescent="0.2">
      <c r="A41" s="61">
        <v>2125</v>
      </c>
      <c r="B41" s="62" t="s">
        <v>230</v>
      </c>
      <c r="C41" s="63"/>
      <c r="D41" s="64"/>
    </row>
    <row r="42" spans="1:4" x14ac:dyDescent="0.2">
      <c r="A42" s="61">
        <v>2129</v>
      </c>
      <c r="B42" s="62" t="s">
        <v>231</v>
      </c>
      <c r="C42" s="63"/>
      <c r="D42" s="64"/>
    </row>
    <row r="43" spans="1:4" x14ac:dyDescent="0.2">
      <c r="A43" s="65">
        <v>2131</v>
      </c>
      <c r="B43" s="62" t="s">
        <v>232</v>
      </c>
      <c r="C43" s="63"/>
      <c r="D43" s="64"/>
    </row>
    <row r="44" spans="1:4" x14ac:dyDescent="0.2">
      <c r="A44" s="61">
        <v>2139</v>
      </c>
      <c r="B44" s="62" t="s">
        <v>233</v>
      </c>
      <c r="C44" s="63"/>
      <c r="D44" s="64"/>
    </row>
    <row r="45" spans="1:4" x14ac:dyDescent="0.2">
      <c r="A45" s="61">
        <v>2141</v>
      </c>
      <c r="B45" s="62" t="s">
        <v>26</v>
      </c>
      <c r="C45" s="63"/>
      <c r="D45" s="64"/>
    </row>
    <row r="46" spans="1:4" x14ac:dyDescent="0.2">
      <c r="A46" s="61">
        <v>2142</v>
      </c>
      <c r="B46" s="62" t="s">
        <v>234</v>
      </c>
      <c r="C46" s="63"/>
      <c r="D46" s="64"/>
    </row>
    <row r="47" spans="1:4" x14ac:dyDescent="0.2">
      <c r="A47" s="61">
        <v>2143</v>
      </c>
      <c r="B47" s="62" t="s">
        <v>28</v>
      </c>
      <c r="C47" s="63"/>
      <c r="D47" s="64"/>
    </row>
    <row r="48" spans="1:4" x14ac:dyDescent="0.2">
      <c r="A48" s="61">
        <v>2144</v>
      </c>
      <c r="B48" s="62" t="s">
        <v>235</v>
      </c>
      <c r="C48" s="63"/>
      <c r="D48" s="64"/>
    </row>
    <row r="49" spans="1:4" ht="25.5" x14ac:dyDescent="0.2">
      <c r="A49" s="65">
        <v>2161</v>
      </c>
      <c r="B49" s="62" t="s">
        <v>236</v>
      </c>
      <c r="C49" s="63"/>
      <c r="D49" s="64"/>
    </row>
    <row r="50" spans="1:4" ht="25.5" x14ac:dyDescent="0.2">
      <c r="A50" s="61">
        <v>2162</v>
      </c>
      <c r="B50" s="62" t="s">
        <v>237</v>
      </c>
      <c r="C50" s="63"/>
      <c r="D50" s="64"/>
    </row>
    <row r="51" spans="1:4" ht="25.5" x14ac:dyDescent="0.2">
      <c r="A51" s="65">
        <v>2169</v>
      </c>
      <c r="B51" s="62" t="s">
        <v>238</v>
      </c>
      <c r="C51" s="63"/>
      <c r="D51" s="64"/>
    </row>
    <row r="52" spans="1:4" x14ac:dyDescent="0.2">
      <c r="A52" s="61">
        <v>2181</v>
      </c>
      <c r="B52" s="62" t="s">
        <v>239</v>
      </c>
      <c r="C52" s="63"/>
      <c r="D52" s="64"/>
    </row>
    <row r="53" spans="1:4" x14ac:dyDescent="0.2">
      <c r="A53" s="61">
        <v>2182</v>
      </c>
      <c r="B53" s="62" t="s">
        <v>240</v>
      </c>
      <c r="C53" s="63"/>
      <c r="D53" s="64"/>
    </row>
    <row r="54" spans="1:4" x14ac:dyDescent="0.2">
      <c r="A54" s="61">
        <v>2183</v>
      </c>
      <c r="B54" s="62" t="s">
        <v>241</v>
      </c>
      <c r="C54" s="63"/>
      <c r="D54" s="64"/>
    </row>
    <row r="55" spans="1:4" x14ac:dyDescent="0.2">
      <c r="A55" s="61">
        <v>2184</v>
      </c>
      <c r="B55" s="62" t="s">
        <v>242</v>
      </c>
      <c r="C55" s="63"/>
      <c r="D55" s="64"/>
    </row>
    <row r="56" spans="1:4" x14ac:dyDescent="0.2">
      <c r="A56" s="61">
        <v>2185</v>
      </c>
      <c r="B56" s="62" t="s">
        <v>243</v>
      </c>
      <c r="C56" s="63"/>
      <c r="D56" s="64"/>
    </row>
    <row r="57" spans="1:4" ht="25.5" x14ac:dyDescent="0.2">
      <c r="A57" s="61">
        <v>2191</v>
      </c>
      <c r="B57" s="62" t="s">
        <v>244</v>
      </c>
      <c r="C57" s="63"/>
      <c r="D57" s="64"/>
    </row>
    <row r="58" spans="1:4" ht="25.5" x14ac:dyDescent="0.2">
      <c r="A58" s="61">
        <v>2199</v>
      </c>
      <c r="B58" s="62" t="s">
        <v>245</v>
      </c>
      <c r="C58" s="63"/>
      <c r="D58" s="64"/>
    </row>
    <row r="59" spans="1:4" x14ac:dyDescent="0.2">
      <c r="A59" s="61">
        <v>2211</v>
      </c>
      <c r="B59" s="62" t="s">
        <v>246</v>
      </c>
      <c r="C59" s="63"/>
      <c r="D59" s="64"/>
    </row>
    <row r="60" spans="1:4" x14ac:dyDescent="0.2">
      <c r="A60" s="61">
        <v>2212</v>
      </c>
      <c r="B60" s="66" t="s">
        <v>29</v>
      </c>
      <c r="C60" s="63"/>
      <c r="D60" s="64"/>
    </row>
    <row r="61" spans="1:4" x14ac:dyDescent="0.2">
      <c r="A61" s="61">
        <v>2219</v>
      </c>
      <c r="B61" s="62" t="s">
        <v>103</v>
      </c>
      <c r="C61" s="63"/>
      <c r="D61" s="64"/>
    </row>
    <row r="62" spans="1:4" x14ac:dyDescent="0.2">
      <c r="A62" s="61">
        <v>2221</v>
      </c>
      <c r="B62" s="62" t="s">
        <v>247</v>
      </c>
      <c r="C62" s="63"/>
      <c r="D62" s="64"/>
    </row>
    <row r="63" spans="1:4" x14ac:dyDescent="0.2">
      <c r="A63" s="61">
        <v>2222</v>
      </c>
      <c r="B63" s="62" t="s">
        <v>248</v>
      </c>
      <c r="C63" s="63"/>
      <c r="D63" s="64"/>
    </row>
    <row r="64" spans="1:4" x14ac:dyDescent="0.2">
      <c r="A64" s="61">
        <v>2223</v>
      </c>
      <c r="B64" s="62" t="s">
        <v>104</v>
      </c>
      <c r="C64" s="63"/>
      <c r="D64" s="64"/>
    </row>
    <row r="65" spans="1:4" x14ac:dyDescent="0.2">
      <c r="A65" s="61">
        <v>2229</v>
      </c>
      <c r="B65" s="62" t="s">
        <v>31</v>
      </c>
      <c r="C65" s="63"/>
      <c r="D65" s="64"/>
    </row>
    <row r="66" spans="1:4" x14ac:dyDescent="0.2">
      <c r="A66" s="61">
        <v>2231</v>
      </c>
      <c r="B66" s="62" t="s">
        <v>249</v>
      </c>
      <c r="C66" s="63"/>
      <c r="D66" s="64"/>
    </row>
    <row r="67" spans="1:4" x14ac:dyDescent="0.2">
      <c r="A67" s="61">
        <v>2232</v>
      </c>
      <c r="B67" s="62" t="s">
        <v>250</v>
      </c>
      <c r="C67" s="63"/>
      <c r="D67" s="64"/>
    </row>
    <row r="68" spans="1:4" x14ac:dyDescent="0.2">
      <c r="A68" s="61">
        <v>2233</v>
      </c>
      <c r="B68" s="62" t="s">
        <v>251</v>
      </c>
      <c r="C68" s="63"/>
      <c r="D68" s="64"/>
    </row>
    <row r="69" spans="1:4" x14ac:dyDescent="0.2">
      <c r="A69" s="61">
        <v>2239</v>
      </c>
      <c r="B69" s="62" t="s">
        <v>252</v>
      </c>
      <c r="C69" s="63"/>
      <c r="D69" s="64"/>
    </row>
    <row r="70" spans="1:4" x14ac:dyDescent="0.2">
      <c r="A70" s="61">
        <v>2241</v>
      </c>
      <c r="B70" s="62" t="s">
        <v>105</v>
      </c>
      <c r="C70" s="63"/>
      <c r="D70" s="64"/>
    </row>
    <row r="71" spans="1:4" x14ac:dyDescent="0.2">
      <c r="A71" s="61">
        <v>2242</v>
      </c>
      <c r="B71" s="62" t="s">
        <v>253</v>
      </c>
      <c r="C71" s="63"/>
      <c r="D71" s="64"/>
    </row>
    <row r="72" spans="1:4" x14ac:dyDescent="0.2">
      <c r="A72" s="61">
        <v>2243</v>
      </c>
      <c r="B72" s="62" t="s">
        <v>254</v>
      </c>
      <c r="C72" s="63"/>
      <c r="D72" s="64"/>
    </row>
    <row r="73" spans="1:4" x14ac:dyDescent="0.2">
      <c r="A73" s="61">
        <v>2249</v>
      </c>
      <c r="B73" s="62" t="s">
        <v>255</v>
      </c>
      <c r="C73" s="63"/>
      <c r="D73" s="64"/>
    </row>
    <row r="74" spans="1:4" x14ac:dyDescent="0.2">
      <c r="A74" s="61">
        <v>2251</v>
      </c>
      <c r="B74" s="62" t="s">
        <v>32</v>
      </c>
      <c r="C74" s="63"/>
      <c r="D74" s="64"/>
    </row>
    <row r="75" spans="1:4" x14ac:dyDescent="0.2">
      <c r="A75" s="61">
        <v>2252</v>
      </c>
      <c r="B75" s="62" t="s">
        <v>256</v>
      </c>
      <c r="C75" s="63"/>
      <c r="D75" s="64"/>
    </row>
    <row r="76" spans="1:4" x14ac:dyDescent="0.2">
      <c r="A76" s="61">
        <v>2253</v>
      </c>
      <c r="B76" s="62" t="s">
        <v>257</v>
      </c>
      <c r="C76" s="63"/>
      <c r="D76" s="64"/>
    </row>
    <row r="77" spans="1:4" x14ac:dyDescent="0.2">
      <c r="A77" s="61">
        <v>2259</v>
      </c>
      <c r="B77" s="62" t="s">
        <v>258</v>
      </c>
      <c r="C77" s="63"/>
      <c r="D77" s="64"/>
    </row>
    <row r="78" spans="1:4" x14ac:dyDescent="0.2">
      <c r="A78" s="61">
        <v>2261</v>
      </c>
      <c r="B78" s="62" t="s">
        <v>259</v>
      </c>
      <c r="C78" s="63"/>
      <c r="D78" s="64"/>
    </row>
    <row r="79" spans="1:4" x14ac:dyDescent="0.2">
      <c r="A79" s="61">
        <v>2262</v>
      </c>
      <c r="B79" s="62" t="s">
        <v>260</v>
      </c>
      <c r="C79" s="63"/>
      <c r="D79" s="64"/>
    </row>
    <row r="80" spans="1:4" x14ac:dyDescent="0.2">
      <c r="A80" s="61">
        <v>2269</v>
      </c>
      <c r="B80" s="62" t="s">
        <v>261</v>
      </c>
      <c r="C80" s="63"/>
      <c r="D80" s="64"/>
    </row>
    <row r="81" spans="1:4" x14ac:dyDescent="0.2">
      <c r="A81" s="61">
        <v>2271</v>
      </c>
      <c r="B81" s="62" t="s">
        <v>262</v>
      </c>
      <c r="C81" s="63"/>
      <c r="D81" s="64"/>
    </row>
    <row r="82" spans="1:4" x14ac:dyDescent="0.2">
      <c r="A82" s="61">
        <v>2272</v>
      </c>
      <c r="B82" s="62" t="s">
        <v>263</v>
      </c>
      <c r="C82" s="63"/>
      <c r="D82" s="64"/>
    </row>
    <row r="83" spans="1:4" x14ac:dyDescent="0.2">
      <c r="A83" s="61">
        <v>2279</v>
      </c>
      <c r="B83" s="62" t="s">
        <v>264</v>
      </c>
      <c r="C83" s="63"/>
      <c r="D83" s="64"/>
    </row>
    <row r="84" spans="1:4" x14ac:dyDescent="0.2">
      <c r="A84" s="61">
        <v>2280</v>
      </c>
      <c r="B84" s="62" t="s">
        <v>265</v>
      </c>
      <c r="C84" s="63"/>
      <c r="D84" s="64"/>
    </row>
    <row r="85" spans="1:4" x14ac:dyDescent="0.2">
      <c r="A85" s="61">
        <v>2291</v>
      </c>
      <c r="B85" s="62" t="s">
        <v>266</v>
      </c>
      <c r="C85" s="63"/>
      <c r="D85" s="64"/>
    </row>
    <row r="86" spans="1:4" x14ac:dyDescent="0.2">
      <c r="A86" s="67">
        <v>2292</v>
      </c>
      <c r="B86" s="68" t="s">
        <v>33</v>
      </c>
      <c r="C86" s="63">
        <v>68</v>
      </c>
      <c r="D86" s="64"/>
    </row>
    <row r="87" spans="1:4" x14ac:dyDescent="0.2">
      <c r="A87" s="61">
        <v>2293</v>
      </c>
      <c r="B87" s="62" t="s">
        <v>106</v>
      </c>
      <c r="C87" s="63"/>
      <c r="D87" s="64"/>
    </row>
    <row r="88" spans="1:4" x14ac:dyDescent="0.2">
      <c r="A88" s="67">
        <v>2294</v>
      </c>
      <c r="B88" s="69" t="s">
        <v>267</v>
      </c>
      <c r="C88" s="63">
        <v>70</v>
      </c>
      <c r="D88" s="64"/>
    </row>
    <row r="89" spans="1:4" x14ac:dyDescent="0.2">
      <c r="A89" s="67">
        <v>2295</v>
      </c>
      <c r="B89" s="69" t="s">
        <v>268</v>
      </c>
      <c r="C89" s="63">
        <v>70</v>
      </c>
      <c r="D89" s="64"/>
    </row>
    <row r="90" spans="1:4" x14ac:dyDescent="0.2">
      <c r="A90" s="61">
        <v>2299</v>
      </c>
      <c r="B90" s="62" t="s">
        <v>34</v>
      </c>
      <c r="C90" s="63"/>
      <c r="D90" s="64"/>
    </row>
    <row r="91" spans="1:4" x14ac:dyDescent="0.2">
      <c r="A91" s="65">
        <v>2310</v>
      </c>
      <c r="B91" s="62" t="s">
        <v>269</v>
      </c>
      <c r="C91" s="63"/>
      <c r="D91" s="64"/>
    </row>
    <row r="92" spans="1:4" x14ac:dyDescent="0.2">
      <c r="A92" s="61">
        <v>2321</v>
      </c>
      <c r="B92" s="62" t="s">
        <v>270</v>
      </c>
      <c r="C92" s="63"/>
      <c r="D92" s="64"/>
    </row>
    <row r="93" spans="1:4" x14ac:dyDescent="0.2">
      <c r="A93" s="61">
        <v>2322</v>
      </c>
      <c r="B93" s="62" t="s">
        <v>271</v>
      </c>
      <c r="C93" s="63"/>
      <c r="D93" s="64"/>
    </row>
    <row r="94" spans="1:4" x14ac:dyDescent="0.2">
      <c r="A94" s="61">
        <v>2329</v>
      </c>
      <c r="B94" s="62" t="s">
        <v>272</v>
      </c>
      <c r="C94" s="63"/>
      <c r="D94" s="64"/>
    </row>
    <row r="95" spans="1:4" ht="25.5" x14ac:dyDescent="0.2">
      <c r="A95" s="65">
        <v>2331</v>
      </c>
      <c r="B95" s="62" t="s">
        <v>273</v>
      </c>
      <c r="C95" s="63"/>
      <c r="D95" s="64"/>
    </row>
    <row r="96" spans="1:4" ht="25.5" x14ac:dyDescent="0.2">
      <c r="A96" s="61">
        <v>2332</v>
      </c>
      <c r="B96" s="62" t="s">
        <v>274</v>
      </c>
      <c r="C96" s="63"/>
      <c r="D96" s="64"/>
    </row>
    <row r="97" spans="1:4" x14ac:dyDescent="0.2">
      <c r="A97" s="61">
        <v>2333</v>
      </c>
      <c r="B97" s="62" t="s">
        <v>275</v>
      </c>
      <c r="C97" s="63"/>
      <c r="D97" s="64"/>
    </row>
    <row r="98" spans="1:4" x14ac:dyDescent="0.2">
      <c r="A98" s="65">
        <v>2334</v>
      </c>
      <c r="B98" s="62" t="s">
        <v>276</v>
      </c>
      <c r="C98" s="63"/>
      <c r="D98" s="64"/>
    </row>
    <row r="99" spans="1:4" ht="25.5" x14ac:dyDescent="0.2">
      <c r="A99" s="61">
        <v>2339</v>
      </c>
      <c r="B99" s="62" t="s">
        <v>277</v>
      </c>
      <c r="C99" s="63"/>
      <c r="D99" s="64"/>
    </row>
    <row r="100" spans="1:4" x14ac:dyDescent="0.2">
      <c r="A100" s="65">
        <v>2341</v>
      </c>
      <c r="B100" s="62" t="s">
        <v>278</v>
      </c>
      <c r="C100" s="63"/>
      <c r="D100" s="64"/>
    </row>
    <row r="101" spans="1:4" x14ac:dyDescent="0.2">
      <c r="A101" s="61">
        <v>2342</v>
      </c>
      <c r="B101" s="62" t="s">
        <v>279</v>
      </c>
      <c r="C101" s="63"/>
      <c r="D101" s="64"/>
    </row>
    <row r="102" spans="1:4" x14ac:dyDescent="0.2">
      <c r="A102" s="65">
        <v>2349</v>
      </c>
      <c r="B102" s="62" t="s">
        <v>280</v>
      </c>
      <c r="C102" s="63"/>
      <c r="D102" s="64"/>
    </row>
    <row r="103" spans="1:4" ht="25.5" x14ac:dyDescent="0.2">
      <c r="A103" s="61">
        <v>2361</v>
      </c>
      <c r="B103" s="62" t="s">
        <v>281</v>
      </c>
      <c r="C103" s="63"/>
      <c r="D103" s="64"/>
    </row>
    <row r="104" spans="1:4" ht="25.5" x14ac:dyDescent="0.2">
      <c r="A104" s="65">
        <v>2362</v>
      </c>
      <c r="B104" s="62" t="s">
        <v>282</v>
      </c>
      <c r="C104" s="63"/>
      <c r="D104" s="64"/>
    </row>
    <row r="105" spans="1:4" x14ac:dyDescent="0.2">
      <c r="A105" s="61">
        <v>2369</v>
      </c>
      <c r="B105" s="62" t="s">
        <v>107</v>
      </c>
      <c r="C105" s="63"/>
      <c r="D105" s="64"/>
    </row>
    <row r="106" spans="1:4" x14ac:dyDescent="0.2">
      <c r="A106" s="65">
        <v>2380</v>
      </c>
      <c r="B106" s="62" t="s">
        <v>283</v>
      </c>
      <c r="C106" s="63"/>
      <c r="D106" s="64"/>
    </row>
    <row r="107" spans="1:4" x14ac:dyDescent="0.2">
      <c r="A107" s="61">
        <v>2391</v>
      </c>
      <c r="B107" s="62" t="s">
        <v>284</v>
      </c>
      <c r="C107" s="63"/>
      <c r="D107" s="64"/>
    </row>
    <row r="108" spans="1:4" x14ac:dyDescent="0.2">
      <c r="A108" s="61">
        <v>2399</v>
      </c>
      <c r="B108" s="62" t="s">
        <v>108</v>
      </c>
      <c r="C108" s="63"/>
      <c r="D108" s="64"/>
    </row>
    <row r="109" spans="1:4" x14ac:dyDescent="0.2">
      <c r="A109" s="61">
        <v>2411</v>
      </c>
      <c r="B109" s="62" t="s">
        <v>285</v>
      </c>
      <c r="C109" s="63"/>
      <c r="D109" s="64"/>
    </row>
    <row r="110" spans="1:4" x14ac:dyDescent="0.2">
      <c r="A110" s="61">
        <v>2412</v>
      </c>
      <c r="B110" s="62" t="s">
        <v>286</v>
      </c>
      <c r="C110" s="63"/>
      <c r="D110" s="64"/>
    </row>
    <row r="111" spans="1:4" x14ac:dyDescent="0.2">
      <c r="A111" s="61">
        <v>2413</v>
      </c>
      <c r="B111" s="62" t="s">
        <v>287</v>
      </c>
      <c r="C111" s="63"/>
      <c r="D111" s="64"/>
    </row>
    <row r="112" spans="1:4" x14ac:dyDescent="0.2">
      <c r="A112" s="61">
        <v>2419</v>
      </c>
      <c r="B112" s="62" t="s">
        <v>288</v>
      </c>
      <c r="C112" s="63"/>
      <c r="D112" s="64"/>
    </row>
    <row r="113" spans="1:4" x14ac:dyDescent="0.2">
      <c r="A113" s="61">
        <v>2461</v>
      </c>
      <c r="B113" s="62" t="s">
        <v>289</v>
      </c>
      <c r="C113" s="63"/>
      <c r="D113" s="64"/>
    </row>
    <row r="114" spans="1:4" x14ac:dyDescent="0.2">
      <c r="A114" s="61">
        <v>2462</v>
      </c>
      <c r="B114" s="62" t="s">
        <v>290</v>
      </c>
      <c r="C114" s="63"/>
      <c r="D114" s="64"/>
    </row>
    <row r="115" spans="1:4" x14ac:dyDescent="0.2">
      <c r="A115" s="61">
        <v>2469</v>
      </c>
      <c r="B115" s="62" t="s">
        <v>291</v>
      </c>
      <c r="C115" s="63"/>
      <c r="D115" s="64"/>
    </row>
    <row r="116" spans="1:4" x14ac:dyDescent="0.2">
      <c r="A116" s="61">
        <v>2480</v>
      </c>
      <c r="B116" s="62" t="s">
        <v>292</v>
      </c>
      <c r="C116" s="63"/>
      <c r="D116" s="64"/>
    </row>
    <row r="117" spans="1:4" x14ac:dyDescent="0.2">
      <c r="A117" s="61">
        <v>2491</v>
      </c>
      <c r="B117" s="62" t="s">
        <v>293</v>
      </c>
      <c r="C117" s="63"/>
      <c r="D117" s="64"/>
    </row>
    <row r="118" spans="1:4" x14ac:dyDescent="0.2">
      <c r="A118" s="61">
        <v>2499</v>
      </c>
      <c r="B118" s="62" t="s">
        <v>288</v>
      </c>
      <c r="C118" s="63"/>
      <c r="D118" s="64"/>
    </row>
    <row r="119" spans="1:4" x14ac:dyDescent="0.2">
      <c r="A119" s="65">
        <v>2510</v>
      </c>
      <c r="B119" s="62" t="s">
        <v>294</v>
      </c>
      <c r="C119" s="63"/>
      <c r="D119" s="64"/>
    </row>
    <row r="120" spans="1:4" x14ac:dyDescent="0.2">
      <c r="A120" s="65">
        <v>2529</v>
      </c>
      <c r="B120" s="62" t="s">
        <v>295</v>
      </c>
      <c r="C120" s="63"/>
      <c r="D120" s="64"/>
    </row>
    <row r="121" spans="1:4" x14ac:dyDescent="0.2">
      <c r="A121" s="61">
        <v>2531</v>
      </c>
      <c r="B121" s="62" t="s">
        <v>296</v>
      </c>
      <c r="C121" s="63"/>
      <c r="D121" s="64"/>
    </row>
    <row r="122" spans="1:4" x14ac:dyDescent="0.2">
      <c r="A122" s="61">
        <v>2532</v>
      </c>
      <c r="B122" s="62" t="s">
        <v>297</v>
      </c>
      <c r="C122" s="63"/>
      <c r="D122" s="64"/>
    </row>
    <row r="123" spans="1:4" x14ac:dyDescent="0.2">
      <c r="A123" s="65">
        <v>2539</v>
      </c>
      <c r="B123" s="62" t="s">
        <v>298</v>
      </c>
      <c r="C123" s="63"/>
      <c r="D123" s="64"/>
    </row>
    <row r="124" spans="1:4" x14ac:dyDescent="0.2">
      <c r="A124" s="61">
        <v>2541</v>
      </c>
      <c r="B124" s="62" t="s">
        <v>299</v>
      </c>
      <c r="C124" s="63"/>
      <c r="D124" s="64"/>
    </row>
    <row r="125" spans="1:4" x14ac:dyDescent="0.2">
      <c r="A125" s="61">
        <v>2542</v>
      </c>
      <c r="B125" s="62" t="s">
        <v>300</v>
      </c>
      <c r="C125" s="63"/>
      <c r="D125" s="64"/>
    </row>
    <row r="126" spans="1:4" x14ac:dyDescent="0.2">
      <c r="A126" s="61">
        <v>2549</v>
      </c>
      <c r="B126" s="62" t="s">
        <v>301</v>
      </c>
      <c r="C126" s="63"/>
      <c r="D126" s="64"/>
    </row>
    <row r="127" spans="1:4" ht="25.5" x14ac:dyDescent="0.2">
      <c r="A127" s="61">
        <v>2561</v>
      </c>
      <c r="B127" s="62" t="s">
        <v>302</v>
      </c>
      <c r="C127" s="63"/>
      <c r="D127" s="64"/>
    </row>
    <row r="128" spans="1:4" ht="25.5" x14ac:dyDescent="0.2">
      <c r="A128" s="61">
        <v>2562</v>
      </c>
      <c r="B128" s="62" t="s">
        <v>303</v>
      </c>
      <c r="C128" s="63"/>
      <c r="D128" s="64"/>
    </row>
    <row r="129" spans="1:4" ht="25.5" x14ac:dyDescent="0.2">
      <c r="A129" s="65">
        <v>2563</v>
      </c>
      <c r="B129" s="62" t="s">
        <v>304</v>
      </c>
      <c r="C129" s="63"/>
      <c r="D129" s="64"/>
    </row>
    <row r="130" spans="1:4" x14ac:dyDescent="0.2">
      <c r="A130" s="61">
        <v>2564</v>
      </c>
      <c r="B130" s="62" t="s">
        <v>305</v>
      </c>
      <c r="C130" s="63"/>
      <c r="D130" s="64"/>
    </row>
    <row r="131" spans="1:4" ht="25.5" x14ac:dyDescent="0.2">
      <c r="A131" s="61">
        <v>2565</v>
      </c>
      <c r="B131" s="62" t="s">
        <v>306</v>
      </c>
      <c r="C131" s="63"/>
      <c r="D131" s="64"/>
    </row>
    <row r="132" spans="1:4" x14ac:dyDescent="0.2">
      <c r="A132" s="61">
        <v>2569</v>
      </c>
      <c r="B132" s="62" t="s">
        <v>307</v>
      </c>
      <c r="C132" s="63"/>
      <c r="D132" s="64"/>
    </row>
    <row r="133" spans="1:4" ht="25.5" x14ac:dyDescent="0.2">
      <c r="A133" s="61">
        <v>2580</v>
      </c>
      <c r="B133" s="62" t="s">
        <v>308</v>
      </c>
      <c r="C133" s="63"/>
      <c r="D133" s="64"/>
    </row>
    <row r="134" spans="1:4" ht="25.5" x14ac:dyDescent="0.2">
      <c r="A134" s="61">
        <v>2590</v>
      </c>
      <c r="B134" s="62" t="s">
        <v>309</v>
      </c>
      <c r="C134" s="63"/>
      <c r="D134" s="64"/>
    </row>
    <row r="135" spans="1:4" x14ac:dyDescent="0.2">
      <c r="A135" s="61">
        <v>3111</v>
      </c>
      <c r="B135" s="62" t="s">
        <v>110</v>
      </c>
      <c r="C135" s="63"/>
      <c r="D135" s="64"/>
    </row>
    <row r="136" spans="1:4" ht="25.5" x14ac:dyDescent="0.2">
      <c r="A136" s="61">
        <v>3112</v>
      </c>
      <c r="B136" s="62" t="s">
        <v>310</v>
      </c>
      <c r="C136" s="63"/>
      <c r="D136" s="64"/>
    </row>
    <row r="137" spans="1:4" x14ac:dyDescent="0.2">
      <c r="A137" s="65">
        <v>3113</v>
      </c>
      <c r="B137" s="62" t="s">
        <v>111</v>
      </c>
      <c r="C137" s="63"/>
      <c r="D137" s="64"/>
    </row>
    <row r="138" spans="1:4" ht="25.5" x14ac:dyDescent="0.2">
      <c r="A138" s="61">
        <v>3114</v>
      </c>
      <c r="B138" s="62" t="s">
        <v>311</v>
      </c>
      <c r="C138" s="63"/>
      <c r="D138" s="64"/>
    </row>
    <row r="139" spans="1:4" x14ac:dyDescent="0.2">
      <c r="A139" s="61">
        <v>3115</v>
      </c>
      <c r="B139" s="62" t="s">
        <v>312</v>
      </c>
      <c r="C139" s="63"/>
      <c r="D139" s="64"/>
    </row>
    <row r="140" spans="1:4" x14ac:dyDescent="0.2">
      <c r="A140" s="61">
        <v>3117</v>
      </c>
      <c r="B140" s="62" t="s">
        <v>112</v>
      </c>
      <c r="C140" s="63"/>
      <c r="D140" s="64"/>
    </row>
    <row r="141" spans="1:4" x14ac:dyDescent="0.2">
      <c r="A141" s="61">
        <v>3118</v>
      </c>
      <c r="B141" s="62" t="s">
        <v>313</v>
      </c>
      <c r="C141" s="63"/>
      <c r="D141" s="64"/>
    </row>
    <row r="142" spans="1:4" x14ac:dyDescent="0.2">
      <c r="A142" s="61">
        <v>3119</v>
      </c>
      <c r="B142" s="62" t="s">
        <v>314</v>
      </c>
      <c r="C142" s="63"/>
      <c r="D142" s="64"/>
    </row>
    <row r="143" spans="1:4" x14ac:dyDescent="0.2">
      <c r="A143" s="61">
        <v>3121</v>
      </c>
      <c r="B143" s="62" t="s">
        <v>36</v>
      </c>
      <c r="C143" s="63"/>
      <c r="D143" s="64"/>
    </row>
    <row r="144" spans="1:4" x14ac:dyDescent="0.2">
      <c r="A144" s="61">
        <v>3122</v>
      </c>
      <c r="B144" s="62" t="s">
        <v>113</v>
      </c>
      <c r="C144" s="63"/>
      <c r="D144" s="64"/>
    </row>
    <row r="145" spans="1:4" ht="25.5" x14ac:dyDescent="0.2">
      <c r="A145" s="61">
        <v>3123</v>
      </c>
      <c r="B145" s="62" t="s">
        <v>315</v>
      </c>
      <c r="C145" s="63"/>
      <c r="D145" s="64"/>
    </row>
    <row r="146" spans="1:4" ht="25.5" x14ac:dyDescent="0.2">
      <c r="A146" s="61">
        <v>3124</v>
      </c>
      <c r="B146" s="62" t="s">
        <v>316</v>
      </c>
      <c r="C146" s="63"/>
      <c r="D146" s="64"/>
    </row>
    <row r="147" spans="1:4" x14ac:dyDescent="0.2">
      <c r="A147" s="61">
        <v>3125</v>
      </c>
      <c r="B147" s="62" t="s">
        <v>317</v>
      </c>
      <c r="C147" s="63"/>
      <c r="D147" s="64"/>
    </row>
    <row r="148" spans="1:4" x14ac:dyDescent="0.2">
      <c r="A148" s="65">
        <v>3126</v>
      </c>
      <c r="B148" s="62" t="s">
        <v>114</v>
      </c>
      <c r="C148" s="63"/>
      <c r="D148" s="64"/>
    </row>
    <row r="149" spans="1:4" x14ac:dyDescent="0.2">
      <c r="A149" s="61">
        <v>3127</v>
      </c>
      <c r="B149" s="62" t="s">
        <v>38</v>
      </c>
      <c r="C149" s="63"/>
      <c r="D149" s="64"/>
    </row>
    <row r="150" spans="1:4" x14ac:dyDescent="0.2">
      <c r="A150" s="61">
        <v>3128</v>
      </c>
      <c r="B150" s="62" t="s">
        <v>318</v>
      </c>
      <c r="C150" s="63"/>
      <c r="D150" s="64"/>
    </row>
    <row r="151" spans="1:4" x14ac:dyDescent="0.2">
      <c r="A151" s="65">
        <v>3129</v>
      </c>
      <c r="B151" s="62" t="s">
        <v>319</v>
      </c>
      <c r="C151" s="63"/>
      <c r="D151" s="64"/>
    </row>
    <row r="152" spans="1:4" x14ac:dyDescent="0.2">
      <c r="A152" s="61">
        <v>3131</v>
      </c>
      <c r="B152" s="62" t="s">
        <v>320</v>
      </c>
      <c r="C152" s="63"/>
      <c r="D152" s="64"/>
    </row>
    <row r="153" spans="1:4" x14ac:dyDescent="0.2">
      <c r="A153" s="65">
        <v>3132</v>
      </c>
      <c r="B153" s="62" t="s">
        <v>321</v>
      </c>
      <c r="C153" s="63"/>
      <c r="D153" s="64"/>
    </row>
    <row r="154" spans="1:4" x14ac:dyDescent="0.2">
      <c r="A154" s="61">
        <v>3133</v>
      </c>
      <c r="B154" s="62" t="s">
        <v>115</v>
      </c>
      <c r="C154" s="63"/>
      <c r="D154" s="64"/>
    </row>
    <row r="155" spans="1:4" ht="25.5" x14ac:dyDescent="0.2">
      <c r="A155" s="61">
        <v>3139</v>
      </c>
      <c r="B155" s="62" t="s">
        <v>322</v>
      </c>
      <c r="C155" s="63"/>
      <c r="D155" s="64"/>
    </row>
    <row r="156" spans="1:4" x14ac:dyDescent="0.2">
      <c r="A156" s="61">
        <v>3141</v>
      </c>
      <c r="B156" s="62" t="s">
        <v>116</v>
      </c>
      <c r="C156" s="63"/>
      <c r="D156" s="64"/>
    </row>
    <row r="157" spans="1:4" x14ac:dyDescent="0.2">
      <c r="A157" s="65">
        <v>3143</v>
      </c>
      <c r="B157" s="62" t="s">
        <v>117</v>
      </c>
      <c r="C157" s="63"/>
      <c r="D157" s="64"/>
    </row>
    <row r="158" spans="1:4" x14ac:dyDescent="0.2">
      <c r="A158" s="61">
        <v>3144</v>
      </c>
      <c r="B158" s="62" t="s">
        <v>323</v>
      </c>
      <c r="C158" s="63"/>
      <c r="D158" s="64"/>
    </row>
    <row r="159" spans="1:4" x14ac:dyDescent="0.2">
      <c r="A159" s="65">
        <v>3145</v>
      </c>
      <c r="B159" s="62" t="s">
        <v>118</v>
      </c>
      <c r="C159" s="63"/>
      <c r="D159" s="64"/>
    </row>
    <row r="160" spans="1:4" x14ac:dyDescent="0.2">
      <c r="A160" s="61">
        <v>3146</v>
      </c>
      <c r="B160" s="62" t="s">
        <v>119</v>
      </c>
      <c r="C160" s="63"/>
      <c r="D160" s="64"/>
    </row>
    <row r="161" spans="1:4" x14ac:dyDescent="0.2">
      <c r="A161" s="61">
        <v>3147</v>
      </c>
      <c r="B161" s="62" t="s">
        <v>39</v>
      </c>
      <c r="C161" s="63"/>
      <c r="D161" s="64"/>
    </row>
    <row r="162" spans="1:4" x14ac:dyDescent="0.2">
      <c r="A162" s="61">
        <v>3148</v>
      </c>
      <c r="B162" s="62" t="s">
        <v>324</v>
      </c>
      <c r="C162" s="63"/>
      <c r="D162" s="64"/>
    </row>
    <row r="163" spans="1:4" ht="25.5" x14ac:dyDescent="0.2">
      <c r="A163" s="61">
        <v>3149</v>
      </c>
      <c r="B163" s="62" t="s">
        <v>325</v>
      </c>
      <c r="C163" s="63"/>
      <c r="D163" s="64"/>
    </row>
    <row r="164" spans="1:4" x14ac:dyDescent="0.2">
      <c r="A164" s="61">
        <v>3150</v>
      </c>
      <c r="B164" s="62" t="s">
        <v>120</v>
      </c>
      <c r="C164" s="63"/>
      <c r="D164" s="64"/>
    </row>
    <row r="165" spans="1:4" x14ac:dyDescent="0.2">
      <c r="A165" s="65">
        <v>3211</v>
      </c>
      <c r="B165" s="62" t="s">
        <v>326</v>
      </c>
      <c r="C165" s="63"/>
      <c r="D165" s="64"/>
    </row>
    <row r="166" spans="1:4" x14ac:dyDescent="0.2">
      <c r="A166" s="61">
        <v>3212</v>
      </c>
      <c r="B166" s="62" t="s">
        <v>327</v>
      </c>
      <c r="C166" s="63"/>
      <c r="D166" s="64"/>
    </row>
    <row r="167" spans="1:4" x14ac:dyDescent="0.2">
      <c r="A167" s="65">
        <v>3213</v>
      </c>
      <c r="B167" s="62" t="s">
        <v>328</v>
      </c>
      <c r="C167" s="63"/>
      <c r="D167" s="64"/>
    </row>
    <row r="168" spans="1:4" x14ac:dyDescent="0.2">
      <c r="A168" s="61">
        <v>3214</v>
      </c>
      <c r="B168" s="62" t="s">
        <v>329</v>
      </c>
      <c r="C168" s="63"/>
      <c r="D168" s="64"/>
    </row>
    <row r="169" spans="1:4" x14ac:dyDescent="0.2">
      <c r="A169" s="65">
        <v>3221</v>
      </c>
      <c r="B169" s="62" t="s">
        <v>330</v>
      </c>
      <c r="C169" s="63"/>
      <c r="D169" s="64"/>
    </row>
    <row r="170" spans="1:4" ht="25.5" x14ac:dyDescent="0.2">
      <c r="A170" s="61">
        <v>3229</v>
      </c>
      <c r="B170" s="62" t="s">
        <v>331</v>
      </c>
      <c r="C170" s="63"/>
      <c r="D170" s="64"/>
    </row>
    <row r="171" spans="1:4" x14ac:dyDescent="0.2">
      <c r="A171" s="61">
        <v>3231</v>
      </c>
      <c r="B171" s="62" t="s">
        <v>121</v>
      </c>
      <c r="C171" s="63"/>
      <c r="D171" s="64"/>
    </row>
    <row r="172" spans="1:4" x14ac:dyDescent="0.2">
      <c r="A172" s="61">
        <v>3232</v>
      </c>
      <c r="B172" s="62" t="s">
        <v>332</v>
      </c>
      <c r="C172" s="63"/>
      <c r="D172" s="64"/>
    </row>
    <row r="173" spans="1:4" x14ac:dyDescent="0.2">
      <c r="A173" s="61">
        <v>3233</v>
      </c>
      <c r="B173" s="62" t="s">
        <v>41</v>
      </c>
      <c r="C173" s="63"/>
      <c r="D173" s="64"/>
    </row>
    <row r="174" spans="1:4" x14ac:dyDescent="0.2">
      <c r="A174" s="61">
        <v>3239</v>
      </c>
      <c r="B174" s="62" t="s">
        <v>333</v>
      </c>
      <c r="C174" s="63"/>
      <c r="D174" s="64"/>
    </row>
    <row r="175" spans="1:4" x14ac:dyDescent="0.2">
      <c r="A175" s="65">
        <v>3261</v>
      </c>
      <c r="B175" s="62" t="s">
        <v>334</v>
      </c>
      <c r="C175" s="63"/>
      <c r="D175" s="64"/>
    </row>
    <row r="176" spans="1:4" x14ac:dyDescent="0.2">
      <c r="A176" s="61">
        <v>3262</v>
      </c>
      <c r="B176" s="62" t="s">
        <v>335</v>
      </c>
      <c r="C176" s="63"/>
      <c r="D176" s="64"/>
    </row>
    <row r="177" spans="1:4" x14ac:dyDescent="0.2">
      <c r="A177" s="65">
        <v>3269</v>
      </c>
      <c r="B177" s="62" t="s">
        <v>336</v>
      </c>
      <c r="C177" s="63"/>
      <c r="D177" s="64"/>
    </row>
    <row r="178" spans="1:4" x14ac:dyDescent="0.2">
      <c r="A178" s="61">
        <v>3280</v>
      </c>
      <c r="B178" s="62" t="s">
        <v>337</v>
      </c>
      <c r="C178" s="63"/>
      <c r="D178" s="64"/>
    </row>
    <row r="179" spans="1:4" x14ac:dyDescent="0.2">
      <c r="A179" s="65">
        <v>3291</v>
      </c>
      <c r="B179" s="62" t="s">
        <v>122</v>
      </c>
      <c r="C179" s="63"/>
      <c r="D179" s="64"/>
    </row>
    <row r="180" spans="1:4" ht="25.5" x14ac:dyDescent="0.2">
      <c r="A180" s="61">
        <v>3292</v>
      </c>
      <c r="B180" s="62" t="s">
        <v>338</v>
      </c>
      <c r="C180" s="63"/>
      <c r="D180" s="64"/>
    </row>
    <row r="181" spans="1:4" x14ac:dyDescent="0.2">
      <c r="A181" s="65">
        <v>3293</v>
      </c>
      <c r="B181" s="62" t="s">
        <v>339</v>
      </c>
      <c r="C181" s="63"/>
      <c r="D181" s="64"/>
    </row>
    <row r="182" spans="1:4" ht="25.5" x14ac:dyDescent="0.2">
      <c r="A182" s="61">
        <v>3294</v>
      </c>
      <c r="B182" s="62" t="s">
        <v>340</v>
      </c>
      <c r="C182" s="63"/>
      <c r="D182" s="64"/>
    </row>
    <row r="183" spans="1:4" x14ac:dyDescent="0.2">
      <c r="A183" s="61">
        <v>3299</v>
      </c>
      <c r="B183" s="62" t="s">
        <v>42</v>
      </c>
      <c r="C183" s="63"/>
      <c r="D183" s="64"/>
    </row>
    <row r="184" spans="1:4" x14ac:dyDescent="0.2">
      <c r="A184" s="61">
        <v>3311</v>
      </c>
      <c r="B184" s="62" t="s">
        <v>43</v>
      </c>
      <c r="C184" s="63"/>
      <c r="D184" s="64"/>
    </row>
    <row r="185" spans="1:4" x14ac:dyDescent="0.2">
      <c r="A185" s="61">
        <v>3312</v>
      </c>
      <c r="B185" s="62" t="s">
        <v>44</v>
      </c>
      <c r="C185" s="63"/>
      <c r="D185" s="64"/>
    </row>
    <row r="186" spans="1:4" ht="25.5" x14ac:dyDescent="0.2">
      <c r="A186" s="65">
        <v>3313</v>
      </c>
      <c r="B186" s="62" t="s">
        <v>341</v>
      </c>
      <c r="C186" s="63"/>
      <c r="D186" s="64"/>
    </row>
    <row r="187" spans="1:4" x14ac:dyDescent="0.2">
      <c r="A187" s="61">
        <v>3314</v>
      </c>
      <c r="B187" s="62" t="s">
        <v>45</v>
      </c>
      <c r="C187" s="63"/>
      <c r="D187" s="64"/>
    </row>
    <row r="188" spans="1:4" x14ac:dyDescent="0.2">
      <c r="A188" s="61">
        <v>3315</v>
      </c>
      <c r="B188" s="62" t="s">
        <v>46</v>
      </c>
      <c r="C188" s="63"/>
      <c r="D188" s="64"/>
    </row>
    <row r="189" spans="1:4" x14ac:dyDescent="0.2">
      <c r="A189" s="61">
        <v>3316</v>
      </c>
      <c r="B189" s="62" t="s">
        <v>123</v>
      </c>
      <c r="C189" s="63"/>
      <c r="D189" s="64"/>
    </row>
    <row r="190" spans="1:4" x14ac:dyDescent="0.2">
      <c r="A190" s="65">
        <v>3317</v>
      </c>
      <c r="B190" s="62" t="s">
        <v>124</v>
      </c>
      <c r="C190" s="63"/>
      <c r="D190" s="64"/>
    </row>
    <row r="191" spans="1:4" x14ac:dyDescent="0.2">
      <c r="A191" s="61">
        <v>3319</v>
      </c>
      <c r="B191" s="62" t="s">
        <v>47</v>
      </c>
      <c r="C191" s="63"/>
      <c r="D191" s="64"/>
    </row>
    <row r="192" spans="1:4" x14ac:dyDescent="0.2">
      <c r="A192" s="65">
        <v>3321</v>
      </c>
      <c r="B192" s="62" t="s">
        <v>342</v>
      </c>
      <c r="C192" s="63"/>
      <c r="D192" s="64"/>
    </row>
    <row r="193" spans="1:4" x14ac:dyDescent="0.2">
      <c r="A193" s="61">
        <v>3322</v>
      </c>
      <c r="B193" s="62" t="s">
        <v>48</v>
      </c>
      <c r="C193" s="63"/>
      <c r="D193" s="64"/>
    </row>
    <row r="194" spans="1:4" x14ac:dyDescent="0.2">
      <c r="A194" s="65">
        <v>3324</v>
      </c>
      <c r="B194" s="62" t="s">
        <v>343</v>
      </c>
      <c r="C194" s="63"/>
      <c r="D194" s="64"/>
    </row>
    <row r="195" spans="1:4" x14ac:dyDescent="0.2">
      <c r="A195" s="61">
        <v>3325</v>
      </c>
      <c r="B195" s="62" t="s">
        <v>344</v>
      </c>
      <c r="C195" s="63"/>
      <c r="D195" s="64"/>
    </row>
    <row r="196" spans="1:4" ht="25.5" x14ac:dyDescent="0.2">
      <c r="A196" s="65">
        <v>3326</v>
      </c>
      <c r="B196" s="62" t="s">
        <v>345</v>
      </c>
      <c r="C196" s="63"/>
      <c r="D196" s="64"/>
    </row>
    <row r="197" spans="1:4" ht="25.5" x14ac:dyDescent="0.2">
      <c r="A197" s="61">
        <v>3329</v>
      </c>
      <c r="B197" s="62" t="s">
        <v>346</v>
      </c>
      <c r="C197" s="63"/>
      <c r="D197" s="64"/>
    </row>
    <row r="198" spans="1:4" ht="25.5" x14ac:dyDescent="0.2">
      <c r="A198" s="65">
        <v>3330</v>
      </c>
      <c r="B198" s="62" t="s">
        <v>347</v>
      </c>
      <c r="C198" s="63"/>
      <c r="D198" s="64"/>
    </row>
    <row r="199" spans="1:4" x14ac:dyDescent="0.2">
      <c r="A199" s="61">
        <v>3341</v>
      </c>
      <c r="B199" s="62" t="s">
        <v>125</v>
      </c>
      <c r="C199" s="63"/>
      <c r="D199" s="64"/>
    </row>
    <row r="200" spans="1:4" x14ac:dyDescent="0.2">
      <c r="A200" s="61">
        <v>3349</v>
      </c>
      <c r="B200" s="62" t="s">
        <v>126</v>
      </c>
      <c r="C200" s="63"/>
      <c r="D200" s="64"/>
    </row>
    <row r="201" spans="1:4" ht="25.5" x14ac:dyDescent="0.2">
      <c r="A201" s="61">
        <v>3361</v>
      </c>
      <c r="B201" s="62" t="s">
        <v>348</v>
      </c>
      <c r="C201" s="63"/>
      <c r="D201" s="64"/>
    </row>
    <row r="202" spans="1:4" ht="25.5" x14ac:dyDescent="0.2">
      <c r="A202" s="65">
        <v>3362</v>
      </c>
      <c r="B202" s="62" t="s">
        <v>349</v>
      </c>
      <c r="C202" s="63"/>
      <c r="D202" s="64"/>
    </row>
    <row r="203" spans="1:4" ht="25.5" x14ac:dyDescent="0.2">
      <c r="A203" s="61">
        <v>3369</v>
      </c>
      <c r="B203" s="62" t="s">
        <v>350</v>
      </c>
      <c r="C203" s="63"/>
      <c r="D203" s="64"/>
    </row>
    <row r="204" spans="1:4" ht="25.5" x14ac:dyDescent="0.2">
      <c r="A204" s="61">
        <v>3380</v>
      </c>
      <c r="B204" s="62" t="s">
        <v>351</v>
      </c>
      <c r="C204" s="63"/>
      <c r="D204" s="64"/>
    </row>
    <row r="205" spans="1:4" ht="25.5" x14ac:dyDescent="0.2">
      <c r="A205" s="65">
        <v>3391</v>
      </c>
      <c r="B205" s="62" t="s">
        <v>352</v>
      </c>
      <c r="C205" s="63"/>
      <c r="D205" s="64"/>
    </row>
    <row r="206" spans="1:4" x14ac:dyDescent="0.2">
      <c r="A206" s="61">
        <v>3392</v>
      </c>
      <c r="B206" s="62" t="s">
        <v>353</v>
      </c>
      <c r="C206" s="63"/>
      <c r="D206" s="64"/>
    </row>
    <row r="207" spans="1:4" ht="25.5" x14ac:dyDescent="0.2">
      <c r="A207" s="61">
        <v>3399</v>
      </c>
      <c r="B207" s="62" t="s">
        <v>354</v>
      </c>
      <c r="C207" s="63"/>
      <c r="D207" s="64"/>
    </row>
    <row r="208" spans="1:4" x14ac:dyDescent="0.2">
      <c r="A208" s="61">
        <v>3411</v>
      </c>
      <c r="B208" s="62" t="s">
        <v>355</v>
      </c>
      <c r="C208" s="63"/>
      <c r="D208" s="64"/>
    </row>
    <row r="209" spans="1:4" x14ac:dyDescent="0.2">
      <c r="A209" s="65">
        <v>3412</v>
      </c>
      <c r="B209" s="62" t="s">
        <v>356</v>
      </c>
      <c r="C209" s="63"/>
      <c r="D209" s="64"/>
    </row>
    <row r="210" spans="1:4" x14ac:dyDescent="0.2">
      <c r="A210" s="61">
        <v>3419</v>
      </c>
      <c r="B210" s="62" t="s">
        <v>49</v>
      </c>
      <c r="C210" s="63"/>
      <c r="D210" s="64"/>
    </row>
    <row r="211" spans="1:4" x14ac:dyDescent="0.2">
      <c r="A211" s="61">
        <v>3421</v>
      </c>
      <c r="B211" s="62" t="s">
        <v>50</v>
      </c>
      <c r="C211" s="63"/>
      <c r="D211" s="64"/>
    </row>
    <row r="212" spans="1:4" x14ac:dyDescent="0.2">
      <c r="A212" s="61">
        <v>3429</v>
      </c>
      <c r="B212" s="62" t="s">
        <v>357</v>
      </c>
      <c r="C212" s="63"/>
      <c r="D212" s="64"/>
    </row>
    <row r="213" spans="1:4" ht="25.5" x14ac:dyDescent="0.2">
      <c r="A213" s="61">
        <v>3461</v>
      </c>
      <c r="B213" s="62" t="s">
        <v>358</v>
      </c>
      <c r="C213" s="63"/>
      <c r="D213" s="64"/>
    </row>
    <row r="214" spans="1:4" x14ac:dyDescent="0.2">
      <c r="A214" s="65">
        <v>3480</v>
      </c>
      <c r="B214" s="62" t="s">
        <v>359</v>
      </c>
      <c r="C214" s="63"/>
      <c r="D214" s="64"/>
    </row>
    <row r="215" spans="1:4" x14ac:dyDescent="0.2">
      <c r="A215" s="61">
        <v>3511</v>
      </c>
      <c r="B215" s="62" t="s">
        <v>360</v>
      </c>
      <c r="C215" s="63"/>
      <c r="D215" s="64"/>
    </row>
    <row r="216" spans="1:4" x14ac:dyDescent="0.2">
      <c r="A216" s="65">
        <v>3512</v>
      </c>
      <c r="B216" s="62" t="s">
        <v>361</v>
      </c>
      <c r="C216" s="63"/>
      <c r="D216" s="64"/>
    </row>
    <row r="217" spans="1:4" x14ac:dyDescent="0.2">
      <c r="A217" s="61">
        <v>3513</v>
      </c>
      <c r="B217" s="62" t="s">
        <v>362</v>
      </c>
      <c r="C217" s="63"/>
      <c r="D217" s="64"/>
    </row>
    <row r="218" spans="1:4" x14ac:dyDescent="0.2">
      <c r="A218" s="65">
        <v>3514</v>
      </c>
      <c r="B218" s="62" t="s">
        <v>363</v>
      </c>
      <c r="C218" s="63"/>
      <c r="D218" s="64"/>
    </row>
    <row r="219" spans="1:4" x14ac:dyDescent="0.2">
      <c r="A219" s="61">
        <v>3515</v>
      </c>
      <c r="B219" s="62" t="s">
        <v>364</v>
      </c>
      <c r="C219" s="63"/>
      <c r="D219" s="64"/>
    </row>
    <row r="220" spans="1:4" x14ac:dyDescent="0.2">
      <c r="A220" s="65">
        <v>3516</v>
      </c>
      <c r="B220" s="62" t="s">
        <v>365</v>
      </c>
      <c r="C220" s="63"/>
      <c r="D220" s="64"/>
    </row>
    <row r="221" spans="1:4" x14ac:dyDescent="0.2">
      <c r="A221" s="61">
        <v>3519</v>
      </c>
      <c r="B221" s="62" t="s">
        <v>366</v>
      </c>
      <c r="C221" s="63"/>
      <c r="D221" s="64"/>
    </row>
    <row r="222" spans="1:4" x14ac:dyDescent="0.2">
      <c r="A222" s="65">
        <v>3521</v>
      </c>
      <c r="B222" s="62" t="s">
        <v>367</v>
      </c>
      <c r="C222" s="63"/>
      <c r="D222" s="64"/>
    </row>
    <row r="223" spans="1:4" x14ac:dyDescent="0.2">
      <c r="A223" s="61">
        <v>3522</v>
      </c>
      <c r="B223" s="62" t="s">
        <v>51</v>
      </c>
      <c r="C223" s="63"/>
      <c r="D223" s="64"/>
    </row>
    <row r="224" spans="1:4" x14ac:dyDescent="0.2">
      <c r="A224" s="61">
        <v>3523</v>
      </c>
      <c r="B224" s="62" t="s">
        <v>368</v>
      </c>
      <c r="C224" s="63"/>
      <c r="D224" s="64"/>
    </row>
    <row r="225" spans="1:4" x14ac:dyDescent="0.2">
      <c r="A225" s="61">
        <v>3524</v>
      </c>
      <c r="B225" s="62" t="s">
        <v>369</v>
      </c>
      <c r="C225" s="63"/>
      <c r="D225" s="64"/>
    </row>
    <row r="226" spans="1:4" x14ac:dyDescent="0.2">
      <c r="A226" s="61">
        <v>3525</v>
      </c>
      <c r="B226" s="62" t="s">
        <v>370</v>
      </c>
      <c r="C226" s="63"/>
      <c r="D226" s="64"/>
    </row>
    <row r="227" spans="1:4" x14ac:dyDescent="0.2">
      <c r="A227" s="61">
        <v>3526</v>
      </c>
      <c r="B227" s="62" t="s">
        <v>127</v>
      </c>
      <c r="C227" s="63"/>
      <c r="D227" s="64"/>
    </row>
    <row r="228" spans="1:4" ht="25.5" x14ac:dyDescent="0.2">
      <c r="A228" s="61">
        <v>3527</v>
      </c>
      <c r="B228" s="62" t="s">
        <v>371</v>
      </c>
      <c r="C228" s="63"/>
      <c r="D228" s="64"/>
    </row>
    <row r="229" spans="1:4" x14ac:dyDescent="0.2">
      <c r="A229" s="61">
        <v>3529</v>
      </c>
      <c r="B229" s="62" t="s">
        <v>372</v>
      </c>
      <c r="C229" s="63"/>
      <c r="D229" s="64"/>
    </row>
    <row r="230" spans="1:4" x14ac:dyDescent="0.2">
      <c r="A230" s="61">
        <v>3531</v>
      </c>
      <c r="B230" s="62" t="s">
        <v>373</v>
      </c>
      <c r="C230" s="63"/>
      <c r="D230" s="64"/>
    </row>
    <row r="231" spans="1:4" ht="25.5" x14ac:dyDescent="0.2">
      <c r="A231" s="65">
        <v>3532</v>
      </c>
      <c r="B231" s="62" t="s">
        <v>374</v>
      </c>
      <c r="C231" s="63"/>
      <c r="D231" s="64"/>
    </row>
    <row r="232" spans="1:4" x14ac:dyDescent="0.2">
      <c r="A232" s="61">
        <v>3533</v>
      </c>
      <c r="B232" s="62" t="s">
        <v>128</v>
      </c>
      <c r="C232" s="63"/>
      <c r="D232" s="64"/>
    </row>
    <row r="233" spans="1:4" x14ac:dyDescent="0.2">
      <c r="A233" s="61">
        <v>3534</v>
      </c>
      <c r="B233" s="62" t="s">
        <v>375</v>
      </c>
      <c r="C233" s="63"/>
      <c r="D233" s="64"/>
    </row>
    <row r="234" spans="1:4" ht="25.5" x14ac:dyDescent="0.2">
      <c r="A234" s="65">
        <v>3539</v>
      </c>
      <c r="B234" s="62" t="s">
        <v>376</v>
      </c>
      <c r="C234" s="63"/>
      <c r="D234" s="64"/>
    </row>
    <row r="235" spans="1:4" ht="25.5" x14ac:dyDescent="0.2">
      <c r="A235" s="61">
        <v>3541</v>
      </c>
      <c r="B235" s="62" t="s">
        <v>377</v>
      </c>
      <c r="C235" s="63"/>
      <c r="D235" s="64"/>
    </row>
    <row r="236" spans="1:4" x14ac:dyDescent="0.2">
      <c r="A236" s="65">
        <v>3542</v>
      </c>
      <c r="B236" s="62" t="s">
        <v>378</v>
      </c>
      <c r="C236" s="63"/>
      <c r="D236" s="64"/>
    </row>
    <row r="237" spans="1:4" x14ac:dyDescent="0.2">
      <c r="A237" s="61">
        <v>3543</v>
      </c>
      <c r="B237" s="70" t="s">
        <v>379</v>
      </c>
      <c r="C237" s="63"/>
      <c r="D237" s="64"/>
    </row>
    <row r="238" spans="1:4" x14ac:dyDescent="0.2">
      <c r="A238" s="65">
        <v>3544</v>
      </c>
      <c r="B238" s="62" t="s">
        <v>380</v>
      </c>
      <c r="C238" s="63"/>
      <c r="D238" s="64"/>
    </row>
    <row r="239" spans="1:4" x14ac:dyDescent="0.2">
      <c r="A239" s="61">
        <v>3545</v>
      </c>
      <c r="B239" s="62" t="s">
        <v>381</v>
      </c>
      <c r="C239" s="63"/>
      <c r="D239" s="64"/>
    </row>
    <row r="240" spans="1:4" x14ac:dyDescent="0.2">
      <c r="A240" s="61">
        <v>3549</v>
      </c>
      <c r="B240" s="62" t="s">
        <v>129</v>
      </c>
      <c r="C240" s="63"/>
      <c r="D240" s="64"/>
    </row>
    <row r="241" spans="1:4" ht="25.5" x14ac:dyDescent="0.2">
      <c r="A241" s="65">
        <v>3561</v>
      </c>
      <c r="B241" s="62" t="s">
        <v>382</v>
      </c>
      <c r="C241" s="63"/>
      <c r="D241" s="64"/>
    </row>
    <row r="242" spans="1:4" x14ac:dyDescent="0.2">
      <c r="A242" s="61">
        <v>3562</v>
      </c>
      <c r="B242" s="62" t="s">
        <v>383</v>
      </c>
      <c r="C242" s="63"/>
      <c r="D242" s="64"/>
    </row>
    <row r="243" spans="1:4" x14ac:dyDescent="0.2">
      <c r="A243" s="65">
        <v>3569</v>
      </c>
      <c r="B243" s="62" t="s">
        <v>384</v>
      </c>
      <c r="C243" s="63"/>
      <c r="D243" s="64"/>
    </row>
    <row r="244" spans="1:4" x14ac:dyDescent="0.2">
      <c r="A244" s="61">
        <v>3581</v>
      </c>
      <c r="B244" s="62" t="s">
        <v>385</v>
      </c>
      <c r="C244" s="63"/>
      <c r="D244" s="64"/>
    </row>
    <row r="245" spans="1:4" x14ac:dyDescent="0.2">
      <c r="A245" s="65">
        <v>3589</v>
      </c>
      <c r="B245" s="62" t="s">
        <v>386</v>
      </c>
      <c r="C245" s="63"/>
      <c r="D245" s="64"/>
    </row>
    <row r="246" spans="1:4" x14ac:dyDescent="0.2">
      <c r="A246" s="61">
        <v>3591</v>
      </c>
      <c r="B246" s="62" t="s">
        <v>387</v>
      </c>
      <c r="C246" s="63"/>
      <c r="D246" s="64"/>
    </row>
    <row r="247" spans="1:4" x14ac:dyDescent="0.2">
      <c r="A247" s="65">
        <v>3592</v>
      </c>
      <c r="B247" s="62" t="s">
        <v>388</v>
      </c>
      <c r="C247" s="63"/>
      <c r="D247" s="64"/>
    </row>
    <row r="248" spans="1:4" x14ac:dyDescent="0.2">
      <c r="A248" s="61">
        <v>3599</v>
      </c>
      <c r="B248" s="62" t="s">
        <v>52</v>
      </c>
      <c r="C248" s="63"/>
      <c r="D248" s="64"/>
    </row>
    <row r="249" spans="1:4" x14ac:dyDescent="0.2">
      <c r="A249" s="65">
        <v>3611</v>
      </c>
      <c r="B249" s="62" t="s">
        <v>389</v>
      </c>
      <c r="C249" s="63"/>
      <c r="D249" s="64"/>
    </row>
    <row r="250" spans="1:4" x14ac:dyDescent="0.2">
      <c r="A250" s="61">
        <v>3612</v>
      </c>
      <c r="B250" s="62" t="s">
        <v>390</v>
      </c>
      <c r="C250" s="63"/>
      <c r="D250" s="64"/>
    </row>
    <row r="251" spans="1:4" x14ac:dyDescent="0.2">
      <c r="A251" s="65">
        <v>3613</v>
      </c>
      <c r="B251" s="62" t="s">
        <v>391</v>
      </c>
      <c r="C251" s="63"/>
      <c r="D251" s="64"/>
    </row>
    <row r="252" spans="1:4" x14ac:dyDescent="0.2">
      <c r="A252" s="61">
        <v>3614</v>
      </c>
      <c r="B252" s="62" t="s">
        <v>392</v>
      </c>
      <c r="C252" s="63"/>
      <c r="D252" s="64"/>
    </row>
    <row r="253" spans="1:4" x14ac:dyDescent="0.2">
      <c r="A253" s="61">
        <v>3615</v>
      </c>
      <c r="B253" s="62" t="s">
        <v>393</v>
      </c>
      <c r="C253" s="63"/>
      <c r="D253" s="64"/>
    </row>
    <row r="254" spans="1:4" x14ac:dyDescent="0.2">
      <c r="A254" s="65">
        <v>3619</v>
      </c>
      <c r="B254" s="62" t="s">
        <v>394</v>
      </c>
      <c r="C254" s="63"/>
      <c r="D254" s="64"/>
    </row>
    <row r="255" spans="1:4" x14ac:dyDescent="0.2">
      <c r="A255" s="61">
        <v>3631</v>
      </c>
      <c r="B255" s="62" t="s">
        <v>395</v>
      </c>
      <c r="C255" s="63"/>
      <c r="D255" s="64"/>
    </row>
    <row r="256" spans="1:4" x14ac:dyDescent="0.2">
      <c r="A256" s="65">
        <v>3632</v>
      </c>
      <c r="B256" s="62" t="s">
        <v>396</v>
      </c>
      <c r="C256" s="63"/>
      <c r="D256" s="64"/>
    </row>
    <row r="257" spans="1:4" x14ac:dyDescent="0.2">
      <c r="A257" s="61">
        <v>3633</v>
      </c>
      <c r="B257" s="62" t="s">
        <v>397</v>
      </c>
      <c r="C257" s="63"/>
      <c r="D257" s="64"/>
    </row>
    <row r="258" spans="1:4" x14ac:dyDescent="0.2">
      <c r="A258" s="65">
        <v>3634</v>
      </c>
      <c r="B258" s="62" t="s">
        <v>398</v>
      </c>
      <c r="C258" s="63"/>
      <c r="D258" s="64"/>
    </row>
    <row r="259" spans="1:4" x14ac:dyDescent="0.2">
      <c r="A259" s="61">
        <v>3635</v>
      </c>
      <c r="B259" s="62" t="s">
        <v>53</v>
      </c>
      <c r="C259" s="63"/>
      <c r="D259" s="64"/>
    </row>
    <row r="260" spans="1:4" x14ac:dyDescent="0.2">
      <c r="A260" s="61">
        <v>3636</v>
      </c>
      <c r="B260" s="62" t="s">
        <v>54</v>
      </c>
      <c r="C260" s="63"/>
      <c r="D260" s="64"/>
    </row>
    <row r="261" spans="1:4" x14ac:dyDescent="0.2">
      <c r="A261" s="61">
        <v>3639</v>
      </c>
      <c r="B261" s="62" t="s">
        <v>399</v>
      </c>
      <c r="C261" s="63"/>
      <c r="D261" s="64"/>
    </row>
    <row r="262" spans="1:4" ht="25.5" x14ac:dyDescent="0.2">
      <c r="A262" s="65">
        <v>3661</v>
      </c>
      <c r="B262" s="62" t="s">
        <v>400</v>
      </c>
      <c r="C262" s="63"/>
      <c r="D262" s="64"/>
    </row>
    <row r="263" spans="1:4" ht="25.5" x14ac:dyDescent="0.2">
      <c r="A263" s="61">
        <v>3662</v>
      </c>
      <c r="B263" s="62" t="s">
        <v>401</v>
      </c>
      <c r="C263" s="63"/>
      <c r="D263" s="64"/>
    </row>
    <row r="264" spans="1:4" ht="25.5" x14ac:dyDescent="0.2">
      <c r="A264" s="65">
        <v>3669</v>
      </c>
      <c r="B264" s="62" t="s">
        <v>402</v>
      </c>
      <c r="C264" s="63"/>
      <c r="D264" s="64"/>
    </row>
    <row r="265" spans="1:4" ht="25.5" x14ac:dyDescent="0.2">
      <c r="A265" s="61">
        <v>3680</v>
      </c>
      <c r="B265" s="62" t="s">
        <v>403</v>
      </c>
      <c r="C265" s="63"/>
      <c r="D265" s="64"/>
    </row>
    <row r="266" spans="1:4" ht="25.5" x14ac:dyDescent="0.2">
      <c r="A266" s="65">
        <v>3691</v>
      </c>
      <c r="B266" s="62" t="s">
        <v>404</v>
      </c>
      <c r="C266" s="63"/>
      <c r="D266" s="64"/>
    </row>
    <row r="267" spans="1:4" ht="25.5" x14ac:dyDescent="0.2">
      <c r="A267" s="61">
        <v>3699</v>
      </c>
      <c r="B267" s="62" t="s">
        <v>405</v>
      </c>
      <c r="C267" s="63"/>
      <c r="D267" s="64"/>
    </row>
    <row r="268" spans="1:4" x14ac:dyDescent="0.2">
      <c r="A268" s="65">
        <v>3711</v>
      </c>
      <c r="B268" s="62" t="s">
        <v>406</v>
      </c>
      <c r="C268" s="63"/>
      <c r="D268" s="64"/>
    </row>
    <row r="269" spans="1:4" x14ac:dyDescent="0.2">
      <c r="A269" s="61">
        <v>3712</v>
      </c>
      <c r="B269" s="62" t="s">
        <v>407</v>
      </c>
      <c r="C269" s="63"/>
      <c r="D269" s="64"/>
    </row>
    <row r="270" spans="1:4" x14ac:dyDescent="0.2">
      <c r="A270" s="65">
        <v>3713</v>
      </c>
      <c r="B270" s="62" t="s">
        <v>130</v>
      </c>
      <c r="C270" s="63"/>
      <c r="D270" s="64"/>
    </row>
    <row r="271" spans="1:4" ht="25.5" x14ac:dyDescent="0.2">
      <c r="A271" s="61">
        <v>3714</v>
      </c>
      <c r="B271" s="62" t="s">
        <v>408</v>
      </c>
      <c r="C271" s="63"/>
      <c r="D271" s="64"/>
    </row>
    <row r="272" spans="1:4" ht="25.5" x14ac:dyDescent="0.2">
      <c r="A272" s="65">
        <v>3715</v>
      </c>
      <c r="B272" s="62" t="s">
        <v>409</v>
      </c>
      <c r="C272" s="63"/>
      <c r="D272" s="64"/>
    </row>
    <row r="273" spans="1:4" x14ac:dyDescent="0.2">
      <c r="A273" s="61">
        <v>3716</v>
      </c>
      <c r="B273" s="62" t="s">
        <v>131</v>
      </c>
      <c r="C273" s="63"/>
      <c r="D273" s="64"/>
    </row>
    <row r="274" spans="1:4" x14ac:dyDescent="0.2">
      <c r="A274" s="61">
        <v>3719</v>
      </c>
      <c r="B274" s="62" t="s">
        <v>58</v>
      </c>
      <c r="C274" s="63"/>
      <c r="D274" s="64"/>
    </row>
    <row r="275" spans="1:4" x14ac:dyDescent="0.2">
      <c r="A275" s="61">
        <v>3721</v>
      </c>
      <c r="B275" s="62" t="s">
        <v>410</v>
      </c>
      <c r="C275" s="63"/>
      <c r="D275" s="64"/>
    </row>
    <row r="276" spans="1:4" x14ac:dyDescent="0.2">
      <c r="A276" s="65">
        <v>3722</v>
      </c>
      <c r="B276" s="62" t="s">
        <v>411</v>
      </c>
      <c r="C276" s="63"/>
      <c r="D276" s="64"/>
    </row>
    <row r="277" spans="1:4" ht="25.5" x14ac:dyDescent="0.2">
      <c r="A277" s="61">
        <v>3723</v>
      </c>
      <c r="B277" s="62" t="s">
        <v>412</v>
      </c>
      <c r="C277" s="63"/>
      <c r="D277" s="64"/>
    </row>
    <row r="278" spans="1:4" x14ac:dyDescent="0.2">
      <c r="A278" s="61">
        <v>3724</v>
      </c>
      <c r="B278" s="62" t="s">
        <v>413</v>
      </c>
      <c r="C278" s="63"/>
      <c r="D278" s="64"/>
    </row>
    <row r="279" spans="1:4" x14ac:dyDescent="0.2">
      <c r="A279" s="61">
        <v>3725</v>
      </c>
      <c r="B279" s="62" t="s">
        <v>414</v>
      </c>
      <c r="C279" s="63"/>
      <c r="D279" s="64"/>
    </row>
    <row r="280" spans="1:4" x14ac:dyDescent="0.2">
      <c r="A280" s="65">
        <v>3726</v>
      </c>
      <c r="B280" s="62" t="s">
        <v>415</v>
      </c>
      <c r="C280" s="63"/>
      <c r="D280" s="64"/>
    </row>
    <row r="281" spans="1:4" x14ac:dyDescent="0.2">
      <c r="A281" s="61">
        <v>3727</v>
      </c>
      <c r="B281" s="62" t="s">
        <v>132</v>
      </c>
      <c r="C281" s="63"/>
      <c r="D281" s="64"/>
    </row>
    <row r="282" spans="1:4" x14ac:dyDescent="0.2">
      <c r="A282" s="65">
        <v>3728</v>
      </c>
      <c r="B282" s="62" t="s">
        <v>416</v>
      </c>
      <c r="C282" s="63"/>
      <c r="D282" s="64"/>
    </row>
    <row r="283" spans="1:4" x14ac:dyDescent="0.2">
      <c r="A283" s="61">
        <v>3729</v>
      </c>
      <c r="B283" s="62" t="s">
        <v>133</v>
      </c>
      <c r="C283" s="63"/>
      <c r="D283" s="64"/>
    </row>
    <row r="284" spans="1:4" ht="25.5" x14ac:dyDescent="0.2">
      <c r="A284" s="65">
        <v>3731</v>
      </c>
      <c r="B284" s="62" t="s">
        <v>417</v>
      </c>
      <c r="C284" s="63"/>
      <c r="D284" s="64"/>
    </row>
    <row r="285" spans="1:4" x14ac:dyDescent="0.2">
      <c r="A285" s="61">
        <v>3732</v>
      </c>
      <c r="B285" s="62" t="s">
        <v>418</v>
      </c>
      <c r="C285" s="63"/>
      <c r="D285" s="64"/>
    </row>
    <row r="286" spans="1:4" x14ac:dyDescent="0.2">
      <c r="A286" s="65">
        <v>3733</v>
      </c>
      <c r="B286" s="62" t="s">
        <v>419</v>
      </c>
      <c r="C286" s="63"/>
      <c r="D286" s="64"/>
    </row>
    <row r="287" spans="1:4" x14ac:dyDescent="0.2">
      <c r="A287" s="61">
        <v>3734</v>
      </c>
      <c r="B287" s="62" t="s">
        <v>420</v>
      </c>
      <c r="C287" s="63"/>
      <c r="D287" s="64"/>
    </row>
    <row r="288" spans="1:4" x14ac:dyDescent="0.2">
      <c r="A288" s="65">
        <v>3739</v>
      </c>
      <c r="B288" s="62" t="s">
        <v>421</v>
      </c>
      <c r="C288" s="63"/>
      <c r="D288" s="64"/>
    </row>
    <row r="289" spans="1:4" x14ac:dyDescent="0.2">
      <c r="A289" s="61">
        <v>3741</v>
      </c>
      <c r="B289" s="62" t="s">
        <v>134</v>
      </c>
      <c r="C289" s="63"/>
      <c r="D289" s="64"/>
    </row>
    <row r="290" spans="1:4" x14ac:dyDescent="0.2">
      <c r="A290" s="61">
        <v>3742</v>
      </c>
      <c r="B290" s="62" t="s">
        <v>135</v>
      </c>
      <c r="C290" s="63"/>
      <c r="D290" s="64"/>
    </row>
    <row r="291" spans="1:4" ht="25.5" x14ac:dyDescent="0.2">
      <c r="A291" s="61">
        <v>3743</v>
      </c>
      <c r="B291" s="62" t="s">
        <v>422</v>
      </c>
      <c r="C291" s="63"/>
      <c r="D291" s="64"/>
    </row>
    <row r="292" spans="1:4" x14ac:dyDescent="0.2">
      <c r="A292" s="65">
        <v>3744</v>
      </c>
      <c r="B292" s="62" t="s">
        <v>136</v>
      </c>
      <c r="C292" s="63"/>
      <c r="D292" s="64"/>
    </row>
    <row r="293" spans="1:4" x14ac:dyDescent="0.2">
      <c r="A293" s="61">
        <v>3745</v>
      </c>
      <c r="B293" s="62" t="s">
        <v>423</v>
      </c>
      <c r="C293" s="63"/>
      <c r="D293" s="64"/>
    </row>
    <row r="294" spans="1:4" x14ac:dyDescent="0.2">
      <c r="A294" s="61">
        <v>3749</v>
      </c>
      <c r="B294" s="62" t="s">
        <v>424</v>
      </c>
      <c r="C294" s="63"/>
      <c r="D294" s="64"/>
    </row>
    <row r="295" spans="1:4" ht="38.25" x14ac:dyDescent="0.2">
      <c r="A295" s="61">
        <v>3751</v>
      </c>
      <c r="B295" s="62" t="s">
        <v>425</v>
      </c>
      <c r="C295" s="63"/>
      <c r="D295" s="64"/>
    </row>
    <row r="296" spans="1:4" x14ac:dyDescent="0.2">
      <c r="A296" s="65">
        <v>3753</v>
      </c>
      <c r="B296" s="62" t="s">
        <v>426</v>
      </c>
      <c r="C296" s="63"/>
      <c r="D296" s="64"/>
    </row>
    <row r="297" spans="1:4" x14ac:dyDescent="0.2">
      <c r="A297" s="61">
        <v>3759</v>
      </c>
      <c r="B297" s="62" t="s">
        <v>427</v>
      </c>
      <c r="C297" s="63"/>
      <c r="D297" s="64"/>
    </row>
    <row r="298" spans="1:4" ht="25.5" x14ac:dyDescent="0.2">
      <c r="A298" s="65">
        <v>3761</v>
      </c>
      <c r="B298" s="62" t="s">
        <v>428</v>
      </c>
      <c r="C298" s="63"/>
      <c r="D298" s="64"/>
    </row>
    <row r="299" spans="1:4" ht="25.5" x14ac:dyDescent="0.2">
      <c r="A299" s="61">
        <v>3762</v>
      </c>
      <c r="B299" s="62" t="s">
        <v>429</v>
      </c>
      <c r="C299" s="63"/>
      <c r="D299" s="64"/>
    </row>
    <row r="300" spans="1:4" x14ac:dyDescent="0.2">
      <c r="A300" s="61">
        <v>3769</v>
      </c>
      <c r="B300" s="62" t="s">
        <v>59</v>
      </c>
      <c r="C300" s="63"/>
      <c r="D300" s="64"/>
    </row>
    <row r="301" spans="1:4" x14ac:dyDescent="0.2">
      <c r="A301" s="61">
        <v>3771</v>
      </c>
      <c r="B301" s="62" t="s">
        <v>430</v>
      </c>
      <c r="C301" s="63"/>
      <c r="D301" s="64"/>
    </row>
    <row r="302" spans="1:4" x14ac:dyDescent="0.2">
      <c r="A302" s="65">
        <v>3772</v>
      </c>
      <c r="B302" s="62" t="s">
        <v>431</v>
      </c>
      <c r="C302" s="63"/>
      <c r="D302" s="64"/>
    </row>
    <row r="303" spans="1:4" x14ac:dyDescent="0.2">
      <c r="A303" s="61">
        <v>3773</v>
      </c>
      <c r="B303" s="62" t="s">
        <v>432</v>
      </c>
      <c r="C303" s="63"/>
      <c r="D303" s="64"/>
    </row>
    <row r="304" spans="1:4" x14ac:dyDescent="0.2">
      <c r="A304" s="65">
        <v>3779</v>
      </c>
      <c r="B304" s="62" t="s">
        <v>433</v>
      </c>
      <c r="C304" s="63"/>
      <c r="D304" s="64"/>
    </row>
    <row r="305" spans="1:4" x14ac:dyDescent="0.2">
      <c r="A305" s="61">
        <v>3780</v>
      </c>
      <c r="B305" s="62" t="s">
        <v>434</v>
      </c>
      <c r="C305" s="63"/>
      <c r="D305" s="64"/>
    </row>
    <row r="306" spans="1:4" x14ac:dyDescent="0.2">
      <c r="A306" s="65">
        <v>3791</v>
      </c>
      <c r="B306" s="62" t="s">
        <v>435</v>
      </c>
      <c r="C306" s="63"/>
      <c r="D306" s="64"/>
    </row>
    <row r="307" spans="1:4" x14ac:dyDescent="0.2">
      <c r="A307" s="61">
        <v>3792</v>
      </c>
      <c r="B307" s="62" t="s">
        <v>137</v>
      </c>
      <c r="C307" s="63"/>
      <c r="D307" s="64"/>
    </row>
    <row r="308" spans="1:4" x14ac:dyDescent="0.2">
      <c r="A308" s="65">
        <v>3793</v>
      </c>
      <c r="B308" s="62" t="s">
        <v>436</v>
      </c>
      <c r="C308" s="63"/>
      <c r="D308" s="64"/>
    </row>
    <row r="309" spans="1:4" x14ac:dyDescent="0.2">
      <c r="A309" s="61">
        <v>3799</v>
      </c>
      <c r="B309" s="62" t="s">
        <v>138</v>
      </c>
      <c r="C309" s="63"/>
      <c r="D309" s="64"/>
    </row>
    <row r="310" spans="1:4" x14ac:dyDescent="0.2">
      <c r="A310" s="65">
        <v>3801</v>
      </c>
      <c r="B310" s="62" t="s">
        <v>437</v>
      </c>
      <c r="C310" s="63"/>
      <c r="D310" s="64"/>
    </row>
    <row r="311" spans="1:4" x14ac:dyDescent="0.2">
      <c r="A311" s="61">
        <v>3802</v>
      </c>
      <c r="B311" s="62" t="s">
        <v>438</v>
      </c>
      <c r="C311" s="63"/>
      <c r="D311" s="64"/>
    </row>
    <row r="312" spans="1:4" x14ac:dyDescent="0.2">
      <c r="A312" s="61">
        <v>3803</v>
      </c>
      <c r="B312" s="62" t="s">
        <v>439</v>
      </c>
      <c r="C312" s="63"/>
      <c r="D312" s="64"/>
    </row>
    <row r="313" spans="1:4" x14ac:dyDescent="0.2">
      <c r="A313" s="65">
        <v>3809</v>
      </c>
      <c r="B313" s="62" t="s">
        <v>440</v>
      </c>
      <c r="C313" s="63"/>
      <c r="D313" s="64"/>
    </row>
    <row r="314" spans="1:4" ht="25.5" x14ac:dyDescent="0.2">
      <c r="A314" s="61">
        <v>3900</v>
      </c>
      <c r="B314" s="62" t="s">
        <v>441</v>
      </c>
      <c r="C314" s="63"/>
      <c r="D314" s="64"/>
    </row>
    <row r="315" spans="1:4" x14ac:dyDescent="0.2">
      <c r="A315" s="61">
        <v>4111</v>
      </c>
      <c r="B315" s="62" t="s">
        <v>442</v>
      </c>
      <c r="C315" s="63"/>
      <c r="D315" s="64"/>
    </row>
    <row r="316" spans="1:4" x14ac:dyDescent="0.2">
      <c r="A316" s="65">
        <v>4112</v>
      </c>
      <c r="B316" s="62" t="s">
        <v>443</v>
      </c>
      <c r="C316" s="63"/>
      <c r="D316" s="64"/>
    </row>
    <row r="317" spans="1:4" x14ac:dyDescent="0.2">
      <c r="A317" s="61">
        <v>4113</v>
      </c>
      <c r="B317" s="62" t="s">
        <v>444</v>
      </c>
      <c r="C317" s="63"/>
      <c r="D317" s="64"/>
    </row>
    <row r="318" spans="1:4" x14ac:dyDescent="0.2">
      <c r="A318" s="65">
        <v>4114</v>
      </c>
      <c r="B318" s="62" t="s">
        <v>445</v>
      </c>
      <c r="C318" s="63"/>
      <c r="D318" s="64"/>
    </row>
    <row r="319" spans="1:4" x14ac:dyDescent="0.2">
      <c r="A319" s="61">
        <v>4115</v>
      </c>
      <c r="B319" s="62" t="s">
        <v>446</v>
      </c>
      <c r="C319" s="63"/>
      <c r="D319" s="64"/>
    </row>
    <row r="320" spans="1:4" x14ac:dyDescent="0.2">
      <c r="A320" s="65">
        <v>4116</v>
      </c>
      <c r="B320" s="62" t="s">
        <v>447</v>
      </c>
      <c r="C320" s="63"/>
      <c r="D320" s="64"/>
    </row>
    <row r="321" spans="1:4" x14ac:dyDescent="0.2">
      <c r="A321" s="61">
        <v>4117</v>
      </c>
      <c r="B321" s="62" t="s">
        <v>448</v>
      </c>
      <c r="C321" s="63"/>
      <c r="D321" s="64"/>
    </row>
    <row r="322" spans="1:4" x14ac:dyDescent="0.2">
      <c r="A322" s="61">
        <v>4119</v>
      </c>
      <c r="B322" s="62" t="s">
        <v>449</v>
      </c>
      <c r="C322" s="63"/>
      <c r="D322" s="64"/>
    </row>
    <row r="323" spans="1:4" x14ac:dyDescent="0.2">
      <c r="A323" s="65">
        <v>4121</v>
      </c>
      <c r="B323" s="62" t="s">
        <v>450</v>
      </c>
      <c r="C323" s="63"/>
      <c r="D323" s="64"/>
    </row>
    <row r="324" spans="1:4" x14ac:dyDescent="0.2">
      <c r="A324" s="61">
        <v>4122</v>
      </c>
      <c r="B324" s="62" t="s">
        <v>451</v>
      </c>
      <c r="C324" s="63"/>
      <c r="D324" s="64"/>
    </row>
    <row r="325" spans="1:4" x14ac:dyDescent="0.2">
      <c r="A325" s="65">
        <v>4123</v>
      </c>
      <c r="B325" s="62" t="s">
        <v>452</v>
      </c>
      <c r="C325" s="63"/>
      <c r="D325" s="64"/>
    </row>
    <row r="326" spans="1:4" x14ac:dyDescent="0.2">
      <c r="A326" s="65">
        <v>4124</v>
      </c>
      <c r="B326" s="62" t="s">
        <v>453</v>
      </c>
      <c r="C326" s="63"/>
      <c r="D326" s="64"/>
    </row>
    <row r="327" spans="1:4" x14ac:dyDescent="0.2">
      <c r="A327" s="65" t="s">
        <v>454</v>
      </c>
      <c r="B327" s="62" t="s">
        <v>455</v>
      </c>
      <c r="C327" s="63"/>
      <c r="D327" s="64"/>
    </row>
    <row r="328" spans="1:4" x14ac:dyDescent="0.2">
      <c r="A328" s="65">
        <v>4126</v>
      </c>
      <c r="B328" s="62" t="s">
        <v>456</v>
      </c>
      <c r="C328" s="63"/>
      <c r="D328" s="64"/>
    </row>
    <row r="329" spans="1:4" x14ac:dyDescent="0.2">
      <c r="A329" s="65">
        <v>4129</v>
      </c>
      <c r="B329" s="62" t="s">
        <v>457</v>
      </c>
      <c r="C329" s="63"/>
      <c r="D329" s="64"/>
    </row>
    <row r="330" spans="1:4" x14ac:dyDescent="0.2">
      <c r="A330" s="61">
        <v>4131</v>
      </c>
      <c r="B330" s="62" t="s">
        <v>458</v>
      </c>
      <c r="C330" s="63"/>
      <c r="D330" s="64"/>
    </row>
    <row r="331" spans="1:4" x14ac:dyDescent="0.2">
      <c r="A331" s="65">
        <v>4132</v>
      </c>
      <c r="B331" s="62" t="s">
        <v>459</v>
      </c>
      <c r="C331" s="63"/>
      <c r="D331" s="64"/>
    </row>
    <row r="332" spans="1:4" x14ac:dyDescent="0.2">
      <c r="A332" s="61">
        <v>4133</v>
      </c>
      <c r="B332" s="62" t="s">
        <v>460</v>
      </c>
      <c r="C332" s="63"/>
      <c r="D332" s="64"/>
    </row>
    <row r="333" spans="1:4" x14ac:dyDescent="0.2">
      <c r="A333" s="65">
        <v>4134</v>
      </c>
      <c r="B333" s="62" t="s">
        <v>461</v>
      </c>
      <c r="C333" s="63"/>
      <c r="D333" s="64"/>
    </row>
    <row r="334" spans="1:4" x14ac:dyDescent="0.2">
      <c r="A334" s="61">
        <v>4136</v>
      </c>
      <c r="B334" s="62" t="s">
        <v>462</v>
      </c>
      <c r="C334" s="63"/>
      <c r="D334" s="64"/>
    </row>
    <row r="335" spans="1:4" x14ac:dyDescent="0.2">
      <c r="A335" s="65">
        <v>4138</v>
      </c>
      <c r="B335" s="62" t="s">
        <v>463</v>
      </c>
      <c r="C335" s="63"/>
      <c r="D335" s="64"/>
    </row>
    <row r="336" spans="1:4" x14ac:dyDescent="0.2">
      <c r="A336" s="61">
        <v>4141</v>
      </c>
      <c r="B336" s="62" t="s">
        <v>464</v>
      </c>
      <c r="C336" s="63"/>
      <c r="D336" s="64"/>
    </row>
    <row r="337" spans="1:4" x14ac:dyDescent="0.2">
      <c r="A337" s="65">
        <v>4142</v>
      </c>
      <c r="B337" s="62" t="s">
        <v>465</v>
      </c>
      <c r="C337" s="63"/>
      <c r="D337" s="64"/>
    </row>
    <row r="338" spans="1:4" x14ac:dyDescent="0.2">
      <c r="A338" s="61">
        <v>4149</v>
      </c>
      <c r="B338" s="62" t="s">
        <v>466</v>
      </c>
      <c r="C338" s="63"/>
      <c r="D338" s="64"/>
    </row>
    <row r="339" spans="1:4" x14ac:dyDescent="0.2">
      <c r="A339" s="71">
        <v>4151</v>
      </c>
      <c r="B339" s="62" t="s">
        <v>467</v>
      </c>
      <c r="C339" s="63"/>
      <c r="D339" s="64"/>
    </row>
    <row r="340" spans="1:4" x14ac:dyDescent="0.2">
      <c r="A340" s="61">
        <v>4152</v>
      </c>
      <c r="B340" s="62" t="s">
        <v>468</v>
      </c>
      <c r="C340" s="63"/>
      <c r="D340" s="64"/>
    </row>
    <row r="341" spans="1:4" x14ac:dyDescent="0.2">
      <c r="A341" s="61">
        <v>4153</v>
      </c>
      <c r="B341" s="62" t="s">
        <v>469</v>
      </c>
      <c r="C341" s="63"/>
      <c r="D341" s="64"/>
    </row>
    <row r="342" spans="1:4" x14ac:dyDescent="0.2">
      <c r="A342" s="61">
        <v>4154</v>
      </c>
      <c r="B342" s="62" t="s">
        <v>470</v>
      </c>
      <c r="C342" s="63"/>
      <c r="D342" s="64"/>
    </row>
    <row r="343" spans="1:4" ht="25.5" x14ac:dyDescent="0.2">
      <c r="A343" s="61">
        <v>4159</v>
      </c>
      <c r="B343" s="62" t="s">
        <v>471</v>
      </c>
      <c r="C343" s="63"/>
      <c r="D343" s="64"/>
    </row>
    <row r="344" spans="1:4" x14ac:dyDescent="0.2">
      <c r="A344" s="65">
        <v>4171</v>
      </c>
      <c r="B344" s="62" t="s">
        <v>472</v>
      </c>
      <c r="C344" s="63"/>
      <c r="D344" s="64"/>
    </row>
    <row r="345" spans="1:4" x14ac:dyDescent="0.2">
      <c r="A345" s="61">
        <v>4172</v>
      </c>
      <c r="B345" s="62" t="s">
        <v>473</v>
      </c>
      <c r="C345" s="63"/>
      <c r="D345" s="64"/>
    </row>
    <row r="346" spans="1:4" x14ac:dyDescent="0.2">
      <c r="A346" s="65">
        <v>4173</v>
      </c>
      <c r="B346" s="62" t="s">
        <v>474</v>
      </c>
      <c r="C346" s="63"/>
      <c r="D346" s="64"/>
    </row>
    <row r="347" spans="1:4" ht="25.5" x14ac:dyDescent="0.2">
      <c r="A347" s="61">
        <v>4177</v>
      </c>
      <c r="B347" s="62" t="s">
        <v>475</v>
      </c>
      <c r="C347" s="63"/>
      <c r="D347" s="64"/>
    </row>
    <row r="348" spans="1:4" x14ac:dyDescent="0.2">
      <c r="A348" s="65">
        <v>4179</v>
      </c>
      <c r="B348" s="62" t="s">
        <v>61</v>
      </c>
      <c r="C348" s="63"/>
      <c r="D348" s="64"/>
    </row>
    <row r="349" spans="1:4" x14ac:dyDescent="0.2">
      <c r="A349" s="65">
        <v>4182</v>
      </c>
      <c r="B349" s="62" t="s">
        <v>476</v>
      </c>
      <c r="C349" s="63"/>
      <c r="D349" s="64"/>
    </row>
    <row r="350" spans="1:4" x14ac:dyDescent="0.2">
      <c r="A350" s="61">
        <v>4183</v>
      </c>
      <c r="B350" s="62" t="s">
        <v>477</v>
      </c>
      <c r="C350" s="63"/>
      <c r="D350" s="64"/>
    </row>
    <row r="351" spans="1:4" ht="25.5" x14ac:dyDescent="0.2">
      <c r="A351" s="65">
        <v>4184</v>
      </c>
      <c r="B351" s="62" t="s">
        <v>478</v>
      </c>
      <c r="C351" s="63"/>
      <c r="D351" s="64"/>
    </row>
    <row r="352" spans="1:4" x14ac:dyDescent="0.2">
      <c r="A352" s="61">
        <v>4185</v>
      </c>
      <c r="B352" s="62" t="s">
        <v>479</v>
      </c>
      <c r="C352" s="63"/>
      <c r="D352" s="64"/>
    </row>
    <row r="353" spans="1:4" x14ac:dyDescent="0.2">
      <c r="A353" s="65">
        <v>4186</v>
      </c>
      <c r="B353" s="62" t="s">
        <v>480</v>
      </c>
      <c r="C353" s="63"/>
      <c r="D353" s="64"/>
    </row>
    <row r="354" spans="1:4" x14ac:dyDescent="0.2">
      <c r="A354" s="61">
        <v>4187</v>
      </c>
      <c r="B354" s="62" t="s">
        <v>481</v>
      </c>
      <c r="C354" s="63"/>
      <c r="D354" s="64"/>
    </row>
    <row r="355" spans="1:4" x14ac:dyDescent="0.2">
      <c r="A355" s="65">
        <v>4188</v>
      </c>
      <c r="B355" s="62" t="s">
        <v>482</v>
      </c>
      <c r="C355" s="63"/>
      <c r="D355" s="64"/>
    </row>
    <row r="356" spans="1:4" x14ac:dyDescent="0.2">
      <c r="A356" s="61">
        <v>4189</v>
      </c>
      <c r="B356" s="62" t="s">
        <v>483</v>
      </c>
      <c r="C356" s="63"/>
      <c r="D356" s="64"/>
    </row>
    <row r="357" spans="1:4" x14ac:dyDescent="0.2">
      <c r="A357" s="65">
        <v>4191</v>
      </c>
      <c r="B357" s="62" t="s">
        <v>484</v>
      </c>
      <c r="C357" s="63"/>
      <c r="D357" s="64"/>
    </row>
    <row r="358" spans="1:4" x14ac:dyDescent="0.2">
      <c r="A358" s="61">
        <v>4192</v>
      </c>
      <c r="B358" s="62" t="s">
        <v>485</v>
      </c>
      <c r="C358" s="63"/>
      <c r="D358" s="64"/>
    </row>
    <row r="359" spans="1:4" x14ac:dyDescent="0.2">
      <c r="A359" s="65">
        <v>4193</v>
      </c>
      <c r="B359" s="68" t="s">
        <v>486</v>
      </c>
      <c r="C359" s="63">
        <v>71</v>
      </c>
      <c r="D359" s="64"/>
    </row>
    <row r="360" spans="1:4" x14ac:dyDescent="0.2">
      <c r="A360" s="61">
        <v>4194</v>
      </c>
      <c r="B360" s="62" t="s">
        <v>487</v>
      </c>
      <c r="C360" s="63"/>
      <c r="D360" s="64"/>
    </row>
    <row r="361" spans="1:4" x14ac:dyDescent="0.2">
      <c r="A361" s="65">
        <v>4195</v>
      </c>
      <c r="B361" s="62" t="s">
        <v>488</v>
      </c>
      <c r="C361" s="63"/>
      <c r="D361" s="64"/>
    </row>
    <row r="362" spans="1:4" ht="25.5" x14ac:dyDescent="0.2">
      <c r="A362" s="61">
        <v>4199</v>
      </c>
      <c r="B362" s="62" t="s">
        <v>489</v>
      </c>
      <c r="C362" s="63"/>
      <c r="D362" s="64"/>
    </row>
    <row r="363" spans="1:4" x14ac:dyDescent="0.2">
      <c r="A363" s="61">
        <v>4210</v>
      </c>
      <c r="B363" s="62" t="s">
        <v>490</v>
      </c>
      <c r="C363" s="63"/>
      <c r="D363" s="64"/>
    </row>
    <row r="364" spans="1:4" x14ac:dyDescent="0.2">
      <c r="A364" s="65">
        <v>4221</v>
      </c>
      <c r="B364" s="62" t="s">
        <v>491</v>
      </c>
      <c r="C364" s="63"/>
      <c r="D364" s="64"/>
    </row>
    <row r="365" spans="1:4" x14ac:dyDescent="0.2">
      <c r="A365" s="61">
        <v>4222</v>
      </c>
      <c r="B365" s="62" t="s">
        <v>492</v>
      </c>
      <c r="C365" s="63"/>
      <c r="D365" s="64"/>
    </row>
    <row r="366" spans="1:4" x14ac:dyDescent="0.2">
      <c r="A366" s="65">
        <v>4223</v>
      </c>
      <c r="B366" s="62" t="s">
        <v>493</v>
      </c>
      <c r="C366" s="63"/>
      <c r="D366" s="64"/>
    </row>
    <row r="367" spans="1:4" x14ac:dyDescent="0.2">
      <c r="A367" s="61">
        <v>4225</v>
      </c>
      <c r="B367" s="62" t="s">
        <v>494</v>
      </c>
      <c r="C367" s="63"/>
      <c r="D367" s="64"/>
    </row>
    <row r="368" spans="1:4" x14ac:dyDescent="0.2">
      <c r="A368" s="65">
        <v>4226</v>
      </c>
      <c r="B368" s="62" t="s">
        <v>495</v>
      </c>
      <c r="C368" s="63"/>
      <c r="D368" s="64"/>
    </row>
    <row r="369" spans="1:4" x14ac:dyDescent="0.2">
      <c r="A369" s="61">
        <v>4227</v>
      </c>
      <c r="B369" s="62" t="s">
        <v>496</v>
      </c>
      <c r="C369" s="63"/>
      <c r="D369" s="64"/>
    </row>
    <row r="370" spans="1:4" x14ac:dyDescent="0.2">
      <c r="A370" s="65">
        <v>4229</v>
      </c>
      <c r="B370" s="62" t="s">
        <v>497</v>
      </c>
      <c r="C370" s="63"/>
      <c r="D370" s="64"/>
    </row>
    <row r="371" spans="1:4" ht="25.5" x14ac:dyDescent="0.2">
      <c r="A371" s="61">
        <v>4230</v>
      </c>
      <c r="B371" s="62" t="s">
        <v>498</v>
      </c>
      <c r="C371" s="63"/>
      <c r="D371" s="64"/>
    </row>
    <row r="372" spans="1:4" ht="25.5" x14ac:dyDescent="0.2">
      <c r="A372" s="61">
        <v>4240</v>
      </c>
      <c r="B372" s="62" t="s">
        <v>499</v>
      </c>
      <c r="C372" s="63"/>
      <c r="D372" s="64"/>
    </row>
    <row r="373" spans="1:4" x14ac:dyDescent="0.2">
      <c r="A373" s="65">
        <v>4250</v>
      </c>
      <c r="B373" s="62" t="s">
        <v>500</v>
      </c>
      <c r="C373" s="63"/>
      <c r="D373" s="64"/>
    </row>
    <row r="374" spans="1:4" x14ac:dyDescent="0.2">
      <c r="A374" s="61">
        <v>4280</v>
      </c>
      <c r="B374" s="62" t="s">
        <v>501</v>
      </c>
      <c r="C374" s="63"/>
      <c r="D374" s="64"/>
    </row>
    <row r="375" spans="1:4" x14ac:dyDescent="0.2">
      <c r="A375" s="65">
        <v>4311</v>
      </c>
      <c r="B375" s="62" t="s">
        <v>502</v>
      </c>
      <c r="C375" s="63"/>
      <c r="D375" s="64"/>
    </row>
    <row r="376" spans="1:4" x14ac:dyDescent="0.2">
      <c r="A376" s="61">
        <v>4312</v>
      </c>
      <c r="B376" s="62" t="s">
        <v>140</v>
      </c>
      <c r="C376" s="63"/>
      <c r="D376" s="64"/>
    </row>
    <row r="377" spans="1:4" x14ac:dyDescent="0.2">
      <c r="A377" s="61">
        <v>4319</v>
      </c>
      <c r="B377" s="62" t="s">
        <v>503</v>
      </c>
      <c r="C377" s="63"/>
      <c r="D377" s="64"/>
    </row>
    <row r="378" spans="1:4" x14ac:dyDescent="0.2">
      <c r="A378" s="61">
        <v>4324</v>
      </c>
      <c r="B378" s="62" t="s">
        <v>141</v>
      </c>
      <c r="C378" s="63"/>
      <c r="D378" s="64"/>
    </row>
    <row r="379" spans="1:4" x14ac:dyDescent="0.2">
      <c r="A379" s="61">
        <v>4329</v>
      </c>
      <c r="B379" s="62" t="s">
        <v>142</v>
      </c>
      <c r="C379" s="63"/>
      <c r="D379" s="64"/>
    </row>
    <row r="380" spans="1:4" x14ac:dyDescent="0.2">
      <c r="A380" s="61">
        <v>4334</v>
      </c>
      <c r="B380" s="62" t="s">
        <v>504</v>
      </c>
      <c r="C380" s="63"/>
      <c r="D380" s="64"/>
    </row>
    <row r="381" spans="1:4" x14ac:dyDescent="0.2">
      <c r="A381" s="61">
        <v>4339</v>
      </c>
      <c r="B381" s="62" t="s">
        <v>62</v>
      </c>
      <c r="C381" s="63"/>
      <c r="D381" s="64"/>
    </row>
    <row r="382" spans="1:4" ht="25.5" x14ac:dyDescent="0.2">
      <c r="A382" s="61">
        <v>4341</v>
      </c>
      <c r="B382" s="62" t="s">
        <v>505</v>
      </c>
      <c r="C382" s="63"/>
      <c r="D382" s="64"/>
    </row>
    <row r="383" spans="1:4" ht="25.5" x14ac:dyDescent="0.2">
      <c r="A383" s="65">
        <v>4342</v>
      </c>
      <c r="B383" s="62" t="s">
        <v>506</v>
      </c>
      <c r="C383" s="63"/>
      <c r="D383" s="64"/>
    </row>
    <row r="384" spans="1:4" ht="25.5" x14ac:dyDescent="0.2">
      <c r="A384" s="61">
        <v>4343</v>
      </c>
      <c r="B384" s="62" t="s">
        <v>507</v>
      </c>
      <c r="C384" s="63"/>
      <c r="D384" s="64"/>
    </row>
    <row r="385" spans="1:4" x14ac:dyDescent="0.2">
      <c r="A385" s="65">
        <v>4344</v>
      </c>
      <c r="B385" s="62" t="s">
        <v>143</v>
      </c>
      <c r="C385" s="63"/>
      <c r="D385" s="64"/>
    </row>
    <row r="386" spans="1:4" x14ac:dyDescent="0.2">
      <c r="A386" s="61">
        <v>4345</v>
      </c>
      <c r="B386" s="62" t="s">
        <v>508</v>
      </c>
      <c r="C386" s="63"/>
      <c r="D386" s="64"/>
    </row>
    <row r="387" spans="1:4" ht="25.5" x14ac:dyDescent="0.2">
      <c r="A387" s="61">
        <v>4349</v>
      </c>
      <c r="B387" s="62" t="s">
        <v>509</v>
      </c>
      <c r="C387" s="63"/>
      <c r="D387" s="64"/>
    </row>
    <row r="388" spans="1:4" x14ac:dyDescent="0.2">
      <c r="A388" s="61">
        <v>4350</v>
      </c>
      <c r="B388" s="62" t="s">
        <v>63</v>
      </c>
      <c r="C388" s="63"/>
      <c r="D388" s="64"/>
    </row>
    <row r="389" spans="1:4" ht="25.5" x14ac:dyDescent="0.2">
      <c r="A389" s="61">
        <v>4351</v>
      </c>
      <c r="B389" s="62" t="s">
        <v>510</v>
      </c>
      <c r="C389" s="63"/>
      <c r="D389" s="64"/>
    </row>
    <row r="390" spans="1:4" x14ac:dyDescent="0.2">
      <c r="A390" s="65">
        <v>4352</v>
      </c>
      <c r="B390" s="62" t="s">
        <v>511</v>
      </c>
      <c r="C390" s="63"/>
      <c r="D390" s="64"/>
    </row>
    <row r="391" spans="1:4" x14ac:dyDescent="0.2">
      <c r="A391" s="61">
        <v>4353</v>
      </c>
      <c r="B391" s="62" t="s">
        <v>512</v>
      </c>
      <c r="C391" s="63"/>
      <c r="D391" s="64"/>
    </row>
    <row r="392" spans="1:4" x14ac:dyDescent="0.2">
      <c r="A392" s="65">
        <v>4354</v>
      </c>
      <c r="B392" s="62" t="s">
        <v>144</v>
      </c>
      <c r="C392" s="63"/>
      <c r="D392" s="64"/>
    </row>
    <row r="393" spans="1:4" x14ac:dyDescent="0.2">
      <c r="A393" s="61">
        <v>4355</v>
      </c>
      <c r="B393" s="62" t="s">
        <v>145</v>
      </c>
      <c r="C393" s="63"/>
      <c r="D393" s="64"/>
    </row>
    <row r="394" spans="1:4" x14ac:dyDescent="0.2">
      <c r="A394" s="65">
        <v>4356</v>
      </c>
      <c r="B394" s="62" t="s">
        <v>146</v>
      </c>
      <c r="C394" s="63"/>
      <c r="D394" s="64"/>
    </row>
    <row r="395" spans="1:4" ht="25.5" x14ac:dyDescent="0.2">
      <c r="A395" s="61">
        <v>4357</v>
      </c>
      <c r="B395" s="62" t="s">
        <v>513</v>
      </c>
      <c r="C395" s="63"/>
      <c r="D395" s="64"/>
    </row>
    <row r="396" spans="1:4" ht="25.5" x14ac:dyDescent="0.2">
      <c r="A396" s="65">
        <v>4358</v>
      </c>
      <c r="B396" s="62" t="s">
        <v>514</v>
      </c>
      <c r="C396" s="63"/>
      <c r="D396" s="64"/>
    </row>
    <row r="397" spans="1:4" x14ac:dyDescent="0.2">
      <c r="A397" s="61">
        <v>4359</v>
      </c>
      <c r="B397" s="62" t="s">
        <v>147</v>
      </c>
      <c r="C397" s="63"/>
      <c r="D397" s="64"/>
    </row>
    <row r="398" spans="1:4" ht="25.5" x14ac:dyDescent="0.2">
      <c r="A398" s="65">
        <v>4361</v>
      </c>
      <c r="B398" s="62" t="s">
        <v>515</v>
      </c>
      <c r="C398" s="63"/>
      <c r="D398" s="64"/>
    </row>
    <row r="399" spans="1:4" ht="25.5" x14ac:dyDescent="0.2">
      <c r="A399" s="61">
        <v>4362</v>
      </c>
      <c r="B399" s="62" t="s">
        <v>516</v>
      </c>
      <c r="C399" s="63"/>
      <c r="D399" s="64"/>
    </row>
    <row r="400" spans="1:4" ht="25.5" x14ac:dyDescent="0.2">
      <c r="A400" s="65">
        <v>4363</v>
      </c>
      <c r="B400" s="62" t="s">
        <v>517</v>
      </c>
      <c r="C400" s="63"/>
      <c r="D400" s="64"/>
    </row>
    <row r="401" spans="1:4" ht="25.5" x14ac:dyDescent="0.2">
      <c r="A401" s="61">
        <v>4369</v>
      </c>
      <c r="B401" s="62" t="s">
        <v>518</v>
      </c>
      <c r="C401" s="63"/>
      <c r="D401" s="64"/>
    </row>
    <row r="402" spans="1:4" ht="25.5" x14ac:dyDescent="0.2">
      <c r="A402" s="65">
        <v>4371</v>
      </c>
      <c r="B402" s="62" t="s">
        <v>519</v>
      </c>
      <c r="C402" s="63"/>
      <c r="D402" s="64"/>
    </row>
    <row r="403" spans="1:4" x14ac:dyDescent="0.2">
      <c r="A403" s="61">
        <v>4372</v>
      </c>
      <c r="B403" s="62" t="s">
        <v>148</v>
      </c>
      <c r="C403" s="63"/>
      <c r="D403" s="64"/>
    </row>
    <row r="404" spans="1:4" x14ac:dyDescent="0.2">
      <c r="A404" s="65">
        <v>4373</v>
      </c>
      <c r="B404" s="62" t="s">
        <v>64</v>
      </c>
      <c r="C404" s="63"/>
      <c r="D404" s="64"/>
    </row>
    <row r="405" spans="1:4" ht="25.5" x14ac:dyDescent="0.2">
      <c r="A405" s="61">
        <v>4374</v>
      </c>
      <c r="B405" s="62" t="s">
        <v>520</v>
      </c>
      <c r="C405" s="63"/>
      <c r="D405" s="64"/>
    </row>
    <row r="406" spans="1:4" x14ac:dyDescent="0.2">
      <c r="A406" s="65">
        <v>4375</v>
      </c>
      <c r="B406" s="62" t="s">
        <v>65</v>
      </c>
      <c r="C406" s="63"/>
      <c r="D406" s="64"/>
    </row>
    <row r="407" spans="1:4" ht="25.5" x14ac:dyDescent="0.2">
      <c r="A407" s="61">
        <v>4376</v>
      </c>
      <c r="B407" s="62" t="s">
        <v>521</v>
      </c>
      <c r="C407" s="63"/>
      <c r="D407" s="64"/>
    </row>
    <row r="408" spans="1:4" x14ac:dyDescent="0.2">
      <c r="A408" s="65">
        <v>4377</v>
      </c>
      <c r="B408" s="62" t="s">
        <v>66</v>
      </c>
      <c r="C408" s="63"/>
      <c r="D408" s="64"/>
    </row>
    <row r="409" spans="1:4" x14ac:dyDescent="0.2">
      <c r="A409" s="61">
        <v>4378</v>
      </c>
      <c r="B409" s="62" t="s">
        <v>149</v>
      </c>
      <c r="C409" s="63"/>
      <c r="D409" s="64"/>
    </row>
    <row r="410" spans="1:4" x14ac:dyDescent="0.2">
      <c r="A410" s="65">
        <v>4379</v>
      </c>
      <c r="B410" s="62" t="s">
        <v>522</v>
      </c>
      <c r="C410" s="63"/>
      <c r="D410" s="64"/>
    </row>
    <row r="411" spans="1:4" ht="25.5" x14ac:dyDescent="0.2">
      <c r="A411" s="61">
        <v>4380</v>
      </c>
      <c r="B411" s="62" t="s">
        <v>523</v>
      </c>
      <c r="C411" s="63"/>
      <c r="D411" s="64"/>
    </row>
    <row r="412" spans="1:4" ht="25.5" x14ac:dyDescent="0.2">
      <c r="A412" s="65">
        <v>4391</v>
      </c>
      <c r="B412" s="62" t="s">
        <v>524</v>
      </c>
      <c r="C412" s="63"/>
      <c r="D412" s="64"/>
    </row>
    <row r="413" spans="1:4" x14ac:dyDescent="0.2">
      <c r="A413" s="61">
        <v>4392</v>
      </c>
      <c r="B413" s="62" t="s">
        <v>525</v>
      </c>
      <c r="C413" s="63"/>
      <c r="D413" s="64"/>
    </row>
    <row r="414" spans="1:4" ht="25.5" x14ac:dyDescent="0.2">
      <c r="A414" s="61">
        <v>4399</v>
      </c>
      <c r="B414" s="62" t="s">
        <v>526</v>
      </c>
      <c r="C414" s="63"/>
      <c r="D414" s="64"/>
    </row>
    <row r="415" spans="1:4" x14ac:dyDescent="0.2">
      <c r="A415" s="65">
        <v>5111</v>
      </c>
      <c r="B415" s="62" t="s">
        <v>527</v>
      </c>
      <c r="C415" s="63"/>
      <c r="D415" s="64"/>
    </row>
    <row r="416" spans="1:4" x14ac:dyDescent="0.2">
      <c r="A416" s="61">
        <v>5112</v>
      </c>
      <c r="B416" s="62" t="s">
        <v>528</v>
      </c>
      <c r="C416" s="63"/>
      <c r="D416" s="64"/>
    </row>
    <row r="417" spans="1:4" x14ac:dyDescent="0.2">
      <c r="A417" s="65">
        <v>5113</v>
      </c>
      <c r="B417" s="62" t="s">
        <v>529</v>
      </c>
      <c r="C417" s="63"/>
      <c r="D417" s="64"/>
    </row>
    <row r="418" spans="1:4" x14ac:dyDescent="0.2">
      <c r="A418" s="61">
        <v>5119</v>
      </c>
      <c r="B418" s="62" t="s">
        <v>530</v>
      </c>
      <c r="C418" s="63"/>
      <c r="D418" s="64"/>
    </row>
    <row r="419" spans="1:4" ht="25.5" x14ac:dyDescent="0.2">
      <c r="A419" s="65">
        <v>5161</v>
      </c>
      <c r="B419" s="62" t="s">
        <v>531</v>
      </c>
      <c r="C419" s="63"/>
      <c r="D419" s="64"/>
    </row>
    <row r="420" spans="1:4" ht="25.5" x14ac:dyDescent="0.2">
      <c r="A420" s="61">
        <v>5162</v>
      </c>
      <c r="B420" s="62" t="s">
        <v>532</v>
      </c>
      <c r="C420" s="63"/>
      <c r="D420" s="64"/>
    </row>
    <row r="421" spans="1:4" x14ac:dyDescent="0.2">
      <c r="A421" s="65">
        <v>5169</v>
      </c>
      <c r="B421" s="62" t="s">
        <v>533</v>
      </c>
      <c r="C421" s="63"/>
      <c r="D421" s="64"/>
    </row>
    <row r="422" spans="1:4" x14ac:dyDescent="0.2">
      <c r="A422" s="61">
        <v>5171</v>
      </c>
      <c r="B422" s="62" t="s">
        <v>67</v>
      </c>
      <c r="C422" s="63"/>
      <c r="D422" s="64"/>
    </row>
    <row r="423" spans="1:4" x14ac:dyDescent="0.2">
      <c r="A423" s="65">
        <v>5172</v>
      </c>
      <c r="B423" s="62" t="s">
        <v>534</v>
      </c>
      <c r="C423" s="63"/>
      <c r="D423" s="64"/>
    </row>
    <row r="424" spans="1:4" ht="25.5" x14ac:dyDescent="0.2">
      <c r="A424" s="61">
        <v>5179</v>
      </c>
      <c r="B424" s="62" t="s">
        <v>535</v>
      </c>
      <c r="C424" s="63"/>
      <c r="D424" s="64"/>
    </row>
    <row r="425" spans="1:4" x14ac:dyDescent="0.2">
      <c r="A425" s="65">
        <v>5180</v>
      </c>
      <c r="B425" s="62" t="s">
        <v>536</v>
      </c>
      <c r="C425" s="63"/>
      <c r="D425" s="64"/>
    </row>
    <row r="426" spans="1:4" x14ac:dyDescent="0.2">
      <c r="A426" s="61">
        <v>5191</v>
      </c>
      <c r="B426" s="62" t="s">
        <v>537</v>
      </c>
      <c r="C426" s="63"/>
      <c r="D426" s="64"/>
    </row>
    <row r="427" spans="1:4" x14ac:dyDescent="0.2">
      <c r="A427" s="65">
        <v>5192</v>
      </c>
      <c r="B427" s="62" t="s">
        <v>538</v>
      </c>
      <c r="C427" s="63"/>
      <c r="D427" s="64"/>
    </row>
    <row r="428" spans="1:4" x14ac:dyDescent="0.2">
      <c r="A428" s="61">
        <v>5199</v>
      </c>
      <c r="B428" s="62" t="s">
        <v>539</v>
      </c>
      <c r="C428" s="63"/>
      <c r="D428" s="64"/>
    </row>
    <row r="429" spans="1:4" x14ac:dyDescent="0.2">
      <c r="A429" s="65">
        <v>5211</v>
      </c>
      <c r="B429" s="62" t="s">
        <v>540</v>
      </c>
      <c r="C429" s="63"/>
      <c r="D429" s="64"/>
    </row>
    <row r="430" spans="1:4" x14ac:dyDescent="0.2">
      <c r="A430" s="61">
        <v>5212</v>
      </c>
      <c r="B430" s="62" t="s">
        <v>151</v>
      </c>
      <c r="C430" s="63"/>
      <c r="D430" s="64"/>
    </row>
    <row r="431" spans="1:4" x14ac:dyDescent="0.2">
      <c r="A431" s="61">
        <v>5213</v>
      </c>
      <c r="B431" s="62" t="s">
        <v>68</v>
      </c>
      <c r="C431" s="63"/>
      <c r="D431" s="64"/>
    </row>
    <row r="432" spans="1:4" x14ac:dyDescent="0.2">
      <c r="A432" s="65">
        <v>5219</v>
      </c>
      <c r="B432" s="62" t="s">
        <v>541</v>
      </c>
      <c r="C432" s="63"/>
      <c r="D432" s="64"/>
    </row>
    <row r="433" spans="1:4" x14ac:dyDescent="0.2">
      <c r="A433" s="61">
        <v>5220</v>
      </c>
      <c r="B433" s="62" t="s">
        <v>542</v>
      </c>
      <c r="C433" s="63"/>
      <c r="D433" s="64"/>
    </row>
    <row r="434" spans="1:4" ht="25.5" x14ac:dyDescent="0.2">
      <c r="A434" s="65">
        <v>5261</v>
      </c>
      <c r="B434" s="62" t="s">
        <v>543</v>
      </c>
      <c r="C434" s="63"/>
      <c r="D434" s="64"/>
    </row>
    <row r="435" spans="1:4" ht="25.5" x14ac:dyDescent="0.2">
      <c r="A435" s="61">
        <v>5262</v>
      </c>
      <c r="B435" s="62" t="s">
        <v>544</v>
      </c>
      <c r="C435" s="63"/>
      <c r="D435" s="64"/>
    </row>
    <row r="436" spans="1:4" ht="25.5" x14ac:dyDescent="0.2">
      <c r="A436" s="65">
        <v>5269</v>
      </c>
      <c r="B436" s="62" t="s">
        <v>545</v>
      </c>
      <c r="C436" s="63"/>
      <c r="D436" s="64"/>
    </row>
    <row r="437" spans="1:4" ht="25.5" x14ac:dyDescent="0.2">
      <c r="A437" s="61">
        <v>5271</v>
      </c>
      <c r="B437" s="62" t="s">
        <v>546</v>
      </c>
      <c r="C437" s="63"/>
      <c r="D437" s="64"/>
    </row>
    <row r="438" spans="1:4" ht="38.25" x14ac:dyDescent="0.2">
      <c r="A438" s="65">
        <v>5272</v>
      </c>
      <c r="B438" s="62" t="s">
        <v>547</v>
      </c>
      <c r="C438" s="63"/>
      <c r="D438" s="64"/>
    </row>
    <row r="439" spans="1:4" x14ac:dyDescent="0.2">
      <c r="A439" s="61">
        <v>5273</v>
      </c>
      <c r="B439" s="62" t="s">
        <v>69</v>
      </c>
      <c r="C439" s="63"/>
      <c r="D439" s="64"/>
    </row>
    <row r="440" spans="1:4" x14ac:dyDescent="0.2">
      <c r="A440" s="65">
        <v>5274</v>
      </c>
      <c r="B440" s="62" t="s">
        <v>548</v>
      </c>
      <c r="C440" s="63"/>
      <c r="D440" s="64"/>
    </row>
    <row r="441" spans="1:4" x14ac:dyDescent="0.2">
      <c r="A441" s="61">
        <v>5279</v>
      </c>
      <c r="B441" s="62" t="s">
        <v>70</v>
      </c>
      <c r="C441" s="63"/>
      <c r="D441" s="64"/>
    </row>
    <row r="442" spans="1:4" x14ac:dyDescent="0.2">
      <c r="A442" s="65">
        <v>5281</v>
      </c>
      <c r="B442" s="62" t="s">
        <v>549</v>
      </c>
      <c r="C442" s="63"/>
      <c r="D442" s="64"/>
    </row>
    <row r="443" spans="1:4" x14ac:dyDescent="0.2">
      <c r="A443" s="61">
        <v>5289</v>
      </c>
      <c r="B443" s="62" t="s">
        <v>550</v>
      </c>
      <c r="C443" s="63"/>
      <c r="D443" s="64"/>
    </row>
    <row r="444" spans="1:4" x14ac:dyDescent="0.2">
      <c r="A444" s="61">
        <v>5291</v>
      </c>
      <c r="B444" s="62" t="s">
        <v>551</v>
      </c>
      <c r="C444" s="63"/>
      <c r="D444" s="64"/>
    </row>
    <row r="445" spans="1:4" ht="25.5" x14ac:dyDescent="0.2">
      <c r="A445" s="61">
        <v>5292</v>
      </c>
      <c r="B445" s="62" t="s">
        <v>552</v>
      </c>
      <c r="C445" s="63"/>
      <c r="D445" s="64"/>
    </row>
    <row r="446" spans="1:4" s="74" customFormat="1" x14ac:dyDescent="0.2">
      <c r="A446" s="61">
        <v>5299</v>
      </c>
      <c r="B446" s="62" t="s">
        <v>553</v>
      </c>
      <c r="C446" s="72"/>
      <c r="D446" s="73"/>
    </row>
    <row r="447" spans="1:4" x14ac:dyDescent="0.2">
      <c r="A447" s="65">
        <v>5311</v>
      </c>
      <c r="B447" s="62" t="s">
        <v>152</v>
      </c>
      <c r="C447" s="63"/>
      <c r="D447" s="64"/>
    </row>
    <row r="448" spans="1:4" ht="25.5" x14ac:dyDescent="0.2">
      <c r="A448" s="61">
        <v>5312</v>
      </c>
      <c r="B448" s="62" t="s">
        <v>554</v>
      </c>
      <c r="C448" s="63"/>
      <c r="D448" s="64"/>
    </row>
    <row r="449" spans="1:4" ht="25.5" x14ac:dyDescent="0.2">
      <c r="A449" s="61">
        <v>5316</v>
      </c>
      <c r="B449" s="62" t="s">
        <v>555</v>
      </c>
      <c r="C449" s="63"/>
      <c r="D449" s="64"/>
    </row>
    <row r="450" spans="1:4" x14ac:dyDescent="0.2">
      <c r="A450" s="65">
        <v>5317</v>
      </c>
      <c r="B450" s="62" t="s">
        <v>556</v>
      </c>
      <c r="C450" s="63"/>
      <c r="D450" s="64"/>
    </row>
    <row r="451" spans="1:4" x14ac:dyDescent="0.2">
      <c r="A451" s="61">
        <v>5319</v>
      </c>
      <c r="B451" s="62" t="s">
        <v>557</v>
      </c>
      <c r="C451" s="63"/>
      <c r="D451" s="64"/>
    </row>
    <row r="452" spans="1:4" x14ac:dyDescent="0.2">
      <c r="A452" s="65">
        <v>5380</v>
      </c>
      <c r="B452" s="62" t="s">
        <v>558</v>
      </c>
      <c r="C452" s="63"/>
      <c r="D452" s="64"/>
    </row>
    <row r="453" spans="1:4" ht="25.5" x14ac:dyDescent="0.2">
      <c r="A453" s="61">
        <v>5391</v>
      </c>
      <c r="B453" s="62" t="s">
        <v>559</v>
      </c>
      <c r="C453" s="63"/>
      <c r="D453" s="64"/>
    </row>
    <row r="454" spans="1:4" x14ac:dyDescent="0.2">
      <c r="A454" s="65">
        <v>5399</v>
      </c>
      <c r="B454" s="62" t="s">
        <v>560</v>
      </c>
      <c r="C454" s="63"/>
      <c r="D454" s="64"/>
    </row>
    <row r="455" spans="1:4" x14ac:dyDescent="0.2">
      <c r="A455" s="61">
        <v>5410</v>
      </c>
      <c r="B455" s="62" t="s">
        <v>561</v>
      </c>
      <c r="C455" s="63"/>
      <c r="D455" s="64"/>
    </row>
    <row r="456" spans="1:4" x14ac:dyDescent="0.2">
      <c r="A456" s="65">
        <v>5420</v>
      </c>
      <c r="B456" s="62" t="s">
        <v>562</v>
      </c>
      <c r="C456" s="63"/>
      <c r="D456" s="64"/>
    </row>
    <row r="457" spans="1:4" x14ac:dyDescent="0.2">
      <c r="A457" s="61">
        <v>5430</v>
      </c>
      <c r="B457" s="62" t="s">
        <v>563</v>
      </c>
      <c r="C457" s="63"/>
      <c r="D457" s="64"/>
    </row>
    <row r="458" spans="1:4" ht="25.5" x14ac:dyDescent="0.2">
      <c r="A458" s="65">
        <v>5441</v>
      </c>
      <c r="B458" s="62" t="s">
        <v>564</v>
      </c>
      <c r="C458" s="63"/>
      <c r="D458" s="64"/>
    </row>
    <row r="459" spans="1:4" x14ac:dyDescent="0.2">
      <c r="A459" s="61">
        <v>5442</v>
      </c>
      <c r="B459" s="62" t="s">
        <v>565</v>
      </c>
      <c r="C459" s="63"/>
      <c r="D459" s="64"/>
    </row>
    <row r="460" spans="1:4" x14ac:dyDescent="0.2">
      <c r="A460" s="65">
        <v>5449</v>
      </c>
      <c r="B460" s="62" t="s">
        <v>566</v>
      </c>
      <c r="C460" s="63"/>
      <c r="D460" s="64"/>
    </row>
    <row r="461" spans="1:4" x14ac:dyDescent="0.2">
      <c r="A461" s="61">
        <v>5450</v>
      </c>
      <c r="B461" s="62" t="s">
        <v>567</v>
      </c>
      <c r="C461" s="63"/>
      <c r="D461" s="64"/>
    </row>
    <row r="462" spans="1:4" ht="25.5" x14ac:dyDescent="0.2">
      <c r="A462" s="65">
        <v>5461</v>
      </c>
      <c r="B462" s="62" t="s">
        <v>568</v>
      </c>
      <c r="C462" s="63"/>
      <c r="D462" s="64"/>
    </row>
    <row r="463" spans="1:4" ht="25.5" x14ac:dyDescent="0.2">
      <c r="A463" s="61">
        <v>5462</v>
      </c>
      <c r="B463" s="62" t="s">
        <v>569</v>
      </c>
      <c r="C463" s="63"/>
      <c r="D463" s="64"/>
    </row>
    <row r="464" spans="1:4" x14ac:dyDescent="0.2">
      <c r="A464" s="65">
        <v>5469</v>
      </c>
      <c r="B464" s="62" t="s">
        <v>570</v>
      </c>
      <c r="C464" s="63"/>
      <c r="D464" s="64"/>
    </row>
    <row r="465" spans="1:4" x14ac:dyDescent="0.2">
      <c r="A465" s="61">
        <v>5470</v>
      </c>
      <c r="B465" s="62" t="s">
        <v>571</v>
      </c>
      <c r="C465" s="63"/>
      <c r="D465" s="64"/>
    </row>
    <row r="466" spans="1:4" x14ac:dyDescent="0.2">
      <c r="A466" s="61">
        <v>5471</v>
      </c>
      <c r="B466" s="62" t="s">
        <v>572</v>
      </c>
      <c r="C466" s="63"/>
      <c r="D466" s="64"/>
    </row>
    <row r="467" spans="1:4" x14ac:dyDescent="0.2">
      <c r="A467" s="61">
        <v>5480</v>
      </c>
      <c r="B467" s="62" t="s">
        <v>573</v>
      </c>
      <c r="C467" s="63"/>
      <c r="D467" s="64"/>
    </row>
    <row r="468" spans="1:4" x14ac:dyDescent="0.2">
      <c r="A468" s="61">
        <v>5491</v>
      </c>
      <c r="B468" s="62" t="s">
        <v>574</v>
      </c>
      <c r="C468" s="63"/>
      <c r="D468" s="64"/>
    </row>
    <row r="469" spans="1:4" x14ac:dyDescent="0.2">
      <c r="A469" s="61">
        <v>5499</v>
      </c>
      <c r="B469" s="62" t="s">
        <v>575</v>
      </c>
      <c r="C469" s="63"/>
      <c r="D469" s="64"/>
    </row>
    <row r="470" spans="1:4" x14ac:dyDescent="0.2">
      <c r="A470" s="61">
        <v>5511</v>
      </c>
      <c r="B470" s="62" t="s">
        <v>71</v>
      </c>
      <c r="C470" s="63"/>
      <c r="D470" s="64"/>
    </row>
    <row r="471" spans="1:4" x14ac:dyDescent="0.2">
      <c r="A471" s="61">
        <v>5512</v>
      </c>
      <c r="B471" s="62" t="s">
        <v>153</v>
      </c>
      <c r="C471" s="63"/>
      <c r="D471" s="64"/>
    </row>
    <row r="472" spans="1:4" x14ac:dyDescent="0.2">
      <c r="A472" s="65">
        <v>5517</v>
      </c>
      <c r="B472" s="62" t="s">
        <v>576</v>
      </c>
      <c r="C472" s="63"/>
      <c r="D472" s="64"/>
    </row>
    <row r="473" spans="1:4" x14ac:dyDescent="0.2">
      <c r="A473" s="61">
        <v>5519</v>
      </c>
      <c r="B473" s="62" t="s">
        <v>154</v>
      </c>
      <c r="C473" s="63"/>
      <c r="D473" s="64"/>
    </row>
    <row r="474" spans="1:4" ht="25.5" x14ac:dyDescent="0.2">
      <c r="A474" s="61">
        <v>5521</v>
      </c>
      <c r="B474" s="62" t="s">
        <v>577</v>
      </c>
      <c r="C474" s="63"/>
      <c r="D474" s="64"/>
    </row>
    <row r="475" spans="1:4" x14ac:dyDescent="0.2">
      <c r="A475" s="61">
        <v>5522</v>
      </c>
      <c r="B475" s="62" t="s">
        <v>578</v>
      </c>
      <c r="C475" s="63"/>
      <c r="D475" s="64"/>
    </row>
    <row r="476" spans="1:4" ht="25.5" x14ac:dyDescent="0.2">
      <c r="A476" s="65">
        <v>5529</v>
      </c>
      <c r="B476" s="62" t="s">
        <v>579</v>
      </c>
      <c r="C476" s="63"/>
      <c r="D476" s="64"/>
    </row>
    <row r="477" spans="1:4" ht="25.5" x14ac:dyDescent="0.2">
      <c r="A477" s="61">
        <v>5561</v>
      </c>
      <c r="B477" s="62" t="s">
        <v>580</v>
      </c>
      <c r="C477" s="63"/>
      <c r="D477" s="64"/>
    </row>
    <row r="478" spans="1:4" ht="25.5" x14ac:dyDescent="0.2">
      <c r="A478" s="65">
        <v>5562</v>
      </c>
      <c r="B478" s="62" t="s">
        <v>581</v>
      </c>
      <c r="C478" s="63"/>
      <c r="D478" s="64"/>
    </row>
    <row r="479" spans="1:4" ht="25.5" x14ac:dyDescent="0.2">
      <c r="A479" s="61">
        <v>5563</v>
      </c>
      <c r="B479" s="62" t="s">
        <v>582</v>
      </c>
      <c r="C479" s="63"/>
      <c r="D479" s="64"/>
    </row>
    <row r="480" spans="1:4" ht="25.5" x14ac:dyDescent="0.2">
      <c r="A480" s="61">
        <v>5580</v>
      </c>
      <c r="B480" s="62" t="s">
        <v>583</v>
      </c>
      <c r="C480" s="63"/>
      <c r="D480" s="64"/>
    </row>
    <row r="481" spans="1:4" ht="25.5" x14ac:dyDescent="0.2">
      <c r="A481" s="61">
        <v>5591</v>
      </c>
      <c r="B481" s="62" t="s">
        <v>584</v>
      </c>
      <c r="C481" s="63"/>
      <c r="D481" s="64"/>
    </row>
    <row r="482" spans="1:4" ht="25.5" x14ac:dyDescent="0.2">
      <c r="A482" s="61">
        <v>5592</v>
      </c>
      <c r="B482" s="62" t="s">
        <v>552</v>
      </c>
      <c r="C482" s="63"/>
      <c r="D482" s="64"/>
    </row>
    <row r="483" spans="1:4" ht="25.5" x14ac:dyDescent="0.2">
      <c r="A483" s="61">
        <v>5599</v>
      </c>
      <c r="B483" s="62" t="s">
        <v>585</v>
      </c>
      <c r="C483" s="63"/>
      <c r="D483" s="64"/>
    </row>
    <row r="484" spans="1:4" x14ac:dyDescent="0.2">
      <c r="A484" s="61">
        <v>6111</v>
      </c>
      <c r="B484" s="62" t="s">
        <v>586</v>
      </c>
      <c r="C484" s="63"/>
      <c r="D484" s="64"/>
    </row>
    <row r="485" spans="1:4" x14ac:dyDescent="0.2">
      <c r="A485" s="61">
        <v>6112</v>
      </c>
      <c r="B485" s="62" t="s">
        <v>587</v>
      </c>
      <c r="C485" s="63"/>
      <c r="D485" s="64"/>
    </row>
    <row r="486" spans="1:4" x14ac:dyDescent="0.2">
      <c r="A486" s="61">
        <v>6113</v>
      </c>
      <c r="B486" s="62" t="s">
        <v>72</v>
      </c>
      <c r="C486" s="63"/>
      <c r="D486" s="64"/>
    </row>
    <row r="487" spans="1:4" x14ac:dyDescent="0.2">
      <c r="A487" s="65">
        <v>6114</v>
      </c>
      <c r="B487" s="62" t="s">
        <v>588</v>
      </c>
      <c r="C487" s="63"/>
      <c r="D487" s="64"/>
    </row>
    <row r="488" spans="1:4" ht="25.5" x14ac:dyDescent="0.2">
      <c r="A488" s="61">
        <v>6115</v>
      </c>
      <c r="B488" s="62" t="s">
        <v>589</v>
      </c>
      <c r="C488" s="63"/>
      <c r="D488" s="64"/>
    </row>
    <row r="489" spans="1:4" x14ac:dyDescent="0.2">
      <c r="A489" s="65">
        <v>6116</v>
      </c>
      <c r="B489" s="62" t="s">
        <v>590</v>
      </c>
      <c r="C489" s="63"/>
      <c r="D489" s="64"/>
    </row>
    <row r="490" spans="1:4" x14ac:dyDescent="0.2">
      <c r="A490" s="61">
        <v>6117</v>
      </c>
      <c r="B490" s="62" t="s">
        <v>591</v>
      </c>
      <c r="C490" s="63"/>
      <c r="D490" s="64"/>
    </row>
    <row r="491" spans="1:4" x14ac:dyDescent="0.2">
      <c r="A491" s="61">
        <v>6118</v>
      </c>
      <c r="B491" s="62" t="s">
        <v>592</v>
      </c>
      <c r="C491" s="63"/>
      <c r="D491" s="64"/>
    </row>
    <row r="492" spans="1:4" x14ac:dyDescent="0.2">
      <c r="A492" s="61">
        <v>6119</v>
      </c>
      <c r="B492" s="62" t="s">
        <v>593</v>
      </c>
      <c r="C492" s="63"/>
      <c r="D492" s="64"/>
    </row>
    <row r="493" spans="1:4" x14ac:dyDescent="0.2">
      <c r="A493" s="61">
        <v>6120</v>
      </c>
      <c r="B493" s="62" t="s">
        <v>594</v>
      </c>
      <c r="C493" s="63"/>
      <c r="D493" s="64"/>
    </row>
    <row r="494" spans="1:4" x14ac:dyDescent="0.2">
      <c r="A494" s="61">
        <v>6130</v>
      </c>
      <c r="B494" s="62" t="s">
        <v>595</v>
      </c>
      <c r="C494" s="63"/>
      <c r="D494" s="64"/>
    </row>
    <row r="495" spans="1:4" ht="25.5" x14ac:dyDescent="0.2">
      <c r="A495" s="65">
        <v>6141</v>
      </c>
      <c r="B495" s="62" t="s">
        <v>596</v>
      </c>
      <c r="C495" s="63"/>
      <c r="D495" s="64"/>
    </row>
    <row r="496" spans="1:4" x14ac:dyDescent="0.2">
      <c r="A496" s="61">
        <v>6142</v>
      </c>
      <c r="B496" s="62" t="s">
        <v>597</v>
      </c>
      <c r="C496" s="63"/>
      <c r="D496" s="64"/>
    </row>
    <row r="497" spans="1:4" x14ac:dyDescent="0.2">
      <c r="A497" s="65">
        <v>6143</v>
      </c>
      <c r="B497" s="62" t="s">
        <v>598</v>
      </c>
      <c r="C497" s="63"/>
      <c r="D497" s="64"/>
    </row>
    <row r="498" spans="1:4" x14ac:dyDescent="0.2">
      <c r="A498" s="61">
        <v>6145</v>
      </c>
      <c r="B498" s="62" t="s">
        <v>599</v>
      </c>
      <c r="C498" s="63"/>
      <c r="D498" s="64"/>
    </row>
    <row r="499" spans="1:4" x14ac:dyDescent="0.2">
      <c r="A499" s="61">
        <v>6146</v>
      </c>
      <c r="B499" s="62" t="s">
        <v>600</v>
      </c>
      <c r="C499" s="63"/>
      <c r="D499" s="64"/>
    </row>
    <row r="500" spans="1:4" x14ac:dyDescent="0.2">
      <c r="A500" s="61">
        <v>6148</v>
      </c>
      <c r="B500" s="62" t="s">
        <v>601</v>
      </c>
      <c r="C500" s="63"/>
      <c r="D500" s="64"/>
    </row>
    <row r="501" spans="1:4" x14ac:dyDescent="0.2">
      <c r="A501" s="61">
        <v>6149</v>
      </c>
      <c r="B501" s="62" t="s">
        <v>602</v>
      </c>
      <c r="C501" s="63"/>
      <c r="D501" s="64"/>
    </row>
    <row r="502" spans="1:4" ht="25.5" x14ac:dyDescent="0.2">
      <c r="A502" s="61">
        <v>6151</v>
      </c>
      <c r="B502" s="62" t="s">
        <v>603</v>
      </c>
      <c r="C502" s="63"/>
      <c r="D502" s="64"/>
    </row>
    <row r="503" spans="1:4" x14ac:dyDescent="0.2">
      <c r="A503" s="61">
        <v>6152</v>
      </c>
      <c r="B503" s="62" t="s">
        <v>604</v>
      </c>
      <c r="C503" s="63"/>
      <c r="D503" s="64"/>
    </row>
    <row r="504" spans="1:4" x14ac:dyDescent="0.2">
      <c r="A504" s="65">
        <v>6153</v>
      </c>
      <c r="B504" s="62" t="s">
        <v>605</v>
      </c>
      <c r="C504" s="63"/>
      <c r="D504" s="64"/>
    </row>
    <row r="505" spans="1:4" x14ac:dyDescent="0.2">
      <c r="A505" s="61">
        <v>6159</v>
      </c>
      <c r="B505" s="62" t="s">
        <v>606</v>
      </c>
      <c r="C505" s="63"/>
      <c r="D505" s="64"/>
    </row>
    <row r="506" spans="1:4" x14ac:dyDescent="0.2">
      <c r="A506" s="65">
        <v>6171</v>
      </c>
      <c r="B506" s="62" t="s">
        <v>607</v>
      </c>
      <c r="C506" s="63"/>
      <c r="D506" s="64"/>
    </row>
    <row r="507" spans="1:4" x14ac:dyDescent="0.2">
      <c r="A507" s="61">
        <v>6172</v>
      </c>
      <c r="B507" s="62" t="s">
        <v>75</v>
      </c>
      <c r="C507" s="63"/>
      <c r="D507" s="64"/>
    </row>
    <row r="508" spans="1:4" x14ac:dyDescent="0.2">
      <c r="A508" s="65">
        <v>6173</v>
      </c>
      <c r="B508" s="62" t="s">
        <v>608</v>
      </c>
      <c r="C508" s="63"/>
      <c r="D508" s="64"/>
    </row>
    <row r="509" spans="1:4" x14ac:dyDescent="0.2">
      <c r="A509" s="61">
        <v>6174</v>
      </c>
      <c r="B509" s="62" t="s">
        <v>172</v>
      </c>
      <c r="C509" s="63"/>
      <c r="D509" s="64"/>
    </row>
    <row r="510" spans="1:4" x14ac:dyDescent="0.2">
      <c r="A510" s="61">
        <v>6180</v>
      </c>
      <c r="B510" s="62" t="s">
        <v>609</v>
      </c>
      <c r="C510" s="63"/>
      <c r="D510" s="64"/>
    </row>
    <row r="511" spans="1:4" x14ac:dyDescent="0.2">
      <c r="A511" s="61">
        <v>6190</v>
      </c>
      <c r="B511" s="62" t="s">
        <v>610</v>
      </c>
      <c r="C511" s="63"/>
      <c r="D511" s="64"/>
    </row>
    <row r="512" spans="1:4" x14ac:dyDescent="0.2">
      <c r="A512" s="61">
        <v>6211</v>
      </c>
      <c r="B512" s="62" t="s">
        <v>611</v>
      </c>
      <c r="C512" s="63"/>
      <c r="D512" s="64"/>
    </row>
    <row r="513" spans="1:4" x14ac:dyDescent="0.2">
      <c r="A513" s="61">
        <v>6219</v>
      </c>
      <c r="B513" s="62" t="s">
        <v>612</v>
      </c>
      <c r="C513" s="63"/>
      <c r="D513" s="64"/>
    </row>
    <row r="514" spans="1:4" x14ac:dyDescent="0.2">
      <c r="A514" s="61">
        <v>6221</v>
      </c>
      <c r="B514" s="62" t="s">
        <v>613</v>
      </c>
      <c r="C514" s="63"/>
      <c r="D514" s="64"/>
    </row>
    <row r="515" spans="1:4" x14ac:dyDescent="0.2">
      <c r="A515" s="61">
        <v>6222</v>
      </c>
      <c r="B515" s="62" t="s">
        <v>614</v>
      </c>
      <c r="C515" s="63"/>
      <c r="D515" s="64"/>
    </row>
    <row r="516" spans="1:4" x14ac:dyDescent="0.2">
      <c r="A516" s="61">
        <v>6223</v>
      </c>
      <c r="B516" s="62" t="s">
        <v>173</v>
      </c>
      <c r="C516" s="63"/>
      <c r="D516" s="64"/>
    </row>
    <row r="517" spans="1:4" ht="25.5" x14ac:dyDescent="0.2">
      <c r="A517" s="61">
        <v>6224</v>
      </c>
      <c r="B517" s="62" t="s">
        <v>615</v>
      </c>
      <c r="C517" s="63"/>
      <c r="D517" s="64"/>
    </row>
    <row r="518" spans="1:4" x14ac:dyDescent="0.2">
      <c r="A518" s="65">
        <v>6229</v>
      </c>
      <c r="B518" s="62" t="s">
        <v>616</v>
      </c>
      <c r="C518" s="63"/>
      <c r="D518" s="64"/>
    </row>
    <row r="519" spans="1:4" x14ac:dyDescent="0.2">
      <c r="A519" s="61">
        <v>6310</v>
      </c>
      <c r="B519" s="62" t="s">
        <v>77</v>
      </c>
      <c r="C519" s="63"/>
      <c r="D519" s="64"/>
    </row>
    <row r="520" spans="1:4" x14ac:dyDescent="0.2">
      <c r="A520" s="61">
        <v>6320</v>
      </c>
      <c r="B520" s="62" t="s">
        <v>79</v>
      </c>
      <c r="C520" s="63"/>
      <c r="D520" s="64"/>
    </row>
    <row r="521" spans="1:4" x14ac:dyDescent="0.2">
      <c r="A521" s="61">
        <v>6330</v>
      </c>
      <c r="B521" s="62" t="s">
        <v>617</v>
      </c>
      <c r="C521" s="63"/>
      <c r="D521" s="64"/>
    </row>
    <row r="522" spans="1:4" x14ac:dyDescent="0.2">
      <c r="A522" s="61">
        <v>6391</v>
      </c>
      <c r="B522" s="62" t="s">
        <v>618</v>
      </c>
      <c r="C522" s="63"/>
      <c r="D522" s="64"/>
    </row>
    <row r="523" spans="1:4" x14ac:dyDescent="0.2">
      <c r="A523" s="61">
        <v>6399</v>
      </c>
      <c r="B523" s="62" t="s">
        <v>174</v>
      </c>
      <c r="C523" s="63"/>
      <c r="D523" s="64"/>
    </row>
    <row r="524" spans="1:4" x14ac:dyDescent="0.2">
      <c r="A524" s="65">
        <v>6401</v>
      </c>
      <c r="B524" s="62" t="s">
        <v>619</v>
      </c>
      <c r="C524" s="63"/>
      <c r="D524" s="64"/>
    </row>
    <row r="525" spans="1:4" x14ac:dyDescent="0.2">
      <c r="A525" s="61">
        <v>6402</v>
      </c>
      <c r="B525" s="62" t="s">
        <v>80</v>
      </c>
      <c r="C525" s="63"/>
      <c r="D525" s="64"/>
    </row>
    <row r="526" spans="1:4" x14ac:dyDescent="0.2">
      <c r="A526" s="61">
        <v>6409</v>
      </c>
      <c r="B526" s="62" t="s">
        <v>620</v>
      </c>
      <c r="C526" s="63"/>
      <c r="D526" s="64"/>
    </row>
    <row r="527" spans="1:4" x14ac:dyDescent="0.2">
      <c r="A527" s="75"/>
      <c r="B527" s="76"/>
    </row>
    <row r="528" spans="1:4" x14ac:dyDescent="0.2">
      <c r="A528" s="75"/>
      <c r="B528" s="76"/>
    </row>
    <row r="529" spans="1:4" x14ac:dyDescent="0.2">
      <c r="A529" s="75"/>
      <c r="B529" s="76"/>
    </row>
    <row r="530" spans="1:4" x14ac:dyDescent="0.2">
      <c r="A530" s="75"/>
      <c r="B530" s="76"/>
    </row>
    <row r="531" spans="1:4" x14ac:dyDescent="0.2">
      <c r="A531" s="79" t="s">
        <v>621</v>
      </c>
    </row>
    <row r="532" spans="1:4" x14ac:dyDescent="0.2">
      <c r="A532" s="81"/>
      <c r="B532" s="81" t="s">
        <v>622</v>
      </c>
      <c r="C532" s="82"/>
      <c r="D532" s="80"/>
    </row>
    <row r="533" spans="1:4" x14ac:dyDescent="0.2">
      <c r="A533" s="83"/>
      <c r="B533" s="83" t="s">
        <v>623</v>
      </c>
      <c r="C533" s="84"/>
      <c r="D533" s="80"/>
    </row>
    <row r="534" spans="1:4" x14ac:dyDescent="0.2">
      <c r="A534" s="85"/>
      <c r="B534" s="86" t="s">
        <v>624</v>
      </c>
    </row>
  </sheetData>
  <autoFilter ref="A1:D526" xr:uid="{00000000-0009-0000-0000-000000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D1A3-E083-43CA-982B-1AFA4A8ED85B}">
  <sheetPr>
    <pageSetUpPr fitToPage="1"/>
  </sheetPr>
  <dimension ref="A1:D566"/>
  <sheetViews>
    <sheetView topLeftCell="A533" zoomScaleNormal="100" workbookViewId="0">
      <selection activeCell="A526" sqref="A524:B526"/>
    </sheetView>
  </sheetViews>
  <sheetFormatPr defaultRowHeight="12.75" x14ac:dyDescent="0.2"/>
  <cols>
    <col min="1" max="1" width="12.140625" style="60" customWidth="1"/>
    <col min="2" max="2" width="46.5703125" style="60" customWidth="1"/>
    <col min="3" max="3" width="9.85546875" style="122" customWidth="1"/>
    <col min="4" max="4" width="57.5703125" style="116" customWidth="1"/>
    <col min="5" max="16384" width="9.140625" style="60"/>
  </cols>
  <sheetData>
    <row r="1" spans="1:4" ht="25.5" x14ac:dyDescent="0.2">
      <c r="A1" s="58" t="s">
        <v>625</v>
      </c>
      <c r="B1" s="87" t="s">
        <v>626</v>
      </c>
      <c r="C1" s="88" t="s">
        <v>194</v>
      </c>
      <c r="D1" s="59" t="s">
        <v>627</v>
      </c>
    </row>
    <row r="2" spans="1:4" x14ac:dyDescent="0.2">
      <c r="A2" s="61">
        <v>1111</v>
      </c>
      <c r="B2" s="89" t="s">
        <v>11</v>
      </c>
      <c r="C2" s="90"/>
      <c r="D2" s="91"/>
    </row>
    <row r="3" spans="1:4" x14ac:dyDescent="0.2">
      <c r="A3" s="61">
        <v>1112</v>
      </c>
      <c r="B3" s="89" t="s">
        <v>12</v>
      </c>
      <c r="C3" s="90"/>
      <c r="D3" s="91"/>
    </row>
    <row r="4" spans="1:4" x14ac:dyDescent="0.2">
      <c r="A4" s="61">
        <v>1113</v>
      </c>
      <c r="B4" s="89" t="s">
        <v>13</v>
      </c>
      <c r="C4" s="90"/>
      <c r="D4" s="91"/>
    </row>
    <row r="5" spans="1:4" ht="25.5" x14ac:dyDescent="0.2">
      <c r="A5" s="61">
        <v>1119</v>
      </c>
      <c r="B5" s="89" t="s">
        <v>628</v>
      </c>
      <c r="C5" s="90"/>
      <c r="D5" s="91"/>
    </row>
    <row r="6" spans="1:4" x14ac:dyDescent="0.2">
      <c r="A6" s="61">
        <v>1121</v>
      </c>
      <c r="B6" s="89" t="s">
        <v>14</v>
      </c>
      <c r="C6" s="90"/>
      <c r="D6" s="91"/>
    </row>
    <row r="7" spans="1:4" x14ac:dyDescent="0.2">
      <c r="A7" s="61">
        <v>1122</v>
      </c>
      <c r="B7" s="89" t="s">
        <v>629</v>
      </c>
      <c r="C7" s="90"/>
      <c r="D7" s="91"/>
    </row>
    <row r="8" spans="1:4" x14ac:dyDescent="0.2">
      <c r="A8" s="61">
        <v>1123</v>
      </c>
      <c r="B8" s="89" t="s">
        <v>15</v>
      </c>
      <c r="C8" s="90"/>
      <c r="D8" s="91"/>
    </row>
    <row r="9" spans="1:4" ht="25.5" x14ac:dyDescent="0.2">
      <c r="A9" s="61">
        <v>1129</v>
      </c>
      <c r="B9" s="89" t="s">
        <v>630</v>
      </c>
      <c r="C9" s="90"/>
      <c r="D9" s="91"/>
    </row>
    <row r="10" spans="1:4" x14ac:dyDescent="0.2">
      <c r="A10" s="61">
        <v>1211</v>
      </c>
      <c r="B10" s="89" t="s">
        <v>16</v>
      </c>
      <c r="C10" s="90"/>
      <c r="D10" s="91"/>
    </row>
    <row r="11" spans="1:4" x14ac:dyDescent="0.2">
      <c r="A11" s="61">
        <v>1219</v>
      </c>
      <c r="B11" s="89" t="s">
        <v>631</v>
      </c>
      <c r="C11" s="90"/>
      <c r="D11" s="91"/>
    </row>
    <row r="12" spans="1:4" x14ac:dyDescent="0.2">
      <c r="A12" s="61">
        <v>1221</v>
      </c>
      <c r="B12" s="89" t="s">
        <v>632</v>
      </c>
      <c r="C12" s="90"/>
      <c r="D12" s="91"/>
    </row>
    <row r="13" spans="1:4" x14ac:dyDescent="0.2">
      <c r="A13" s="61">
        <v>1222</v>
      </c>
      <c r="B13" s="89" t="s">
        <v>633</v>
      </c>
      <c r="C13" s="90"/>
      <c r="D13" s="91"/>
    </row>
    <row r="14" spans="1:4" x14ac:dyDescent="0.2">
      <c r="A14" s="61">
        <v>1223</v>
      </c>
      <c r="B14" s="89" t="s">
        <v>634</v>
      </c>
      <c r="C14" s="90"/>
      <c r="D14" s="91"/>
    </row>
    <row r="15" spans="1:4" x14ac:dyDescent="0.2">
      <c r="A15" s="61">
        <v>1224</v>
      </c>
      <c r="B15" s="89" t="s">
        <v>635</v>
      </c>
      <c r="C15" s="90"/>
      <c r="D15" s="91"/>
    </row>
    <row r="16" spans="1:4" x14ac:dyDescent="0.2">
      <c r="A16" s="61">
        <v>1225</v>
      </c>
      <c r="B16" s="89" t="s">
        <v>636</v>
      </c>
      <c r="C16" s="90"/>
      <c r="D16" s="91"/>
    </row>
    <row r="17" spans="1:4" ht="25.5" x14ac:dyDescent="0.2">
      <c r="A17" s="61">
        <v>1226</v>
      </c>
      <c r="B17" s="89" t="s">
        <v>637</v>
      </c>
      <c r="C17" s="90"/>
      <c r="D17" s="91"/>
    </row>
    <row r="18" spans="1:4" x14ac:dyDescent="0.2">
      <c r="A18" s="61">
        <v>1227</v>
      </c>
      <c r="B18" s="89" t="s">
        <v>638</v>
      </c>
      <c r="C18" s="90"/>
      <c r="D18" s="91"/>
    </row>
    <row r="19" spans="1:4" x14ac:dyDescent="0.2">
      <c r="A19" s="61">
        <v>1228</v>
      </c>
      <c r="B19" s="89" t="s">
        <v>639</v>
      </c>
      <c r="C19" s="90"/>
      <c r="D19" s="91"/>
    </row>
    <row r="20" spans="1:4" x14ac:dyDescent="0.2">
      <c r="A20" s="67">
        <v>1229</v>
      </c>
      <c r="B20" s="92" t="s">
        <v>640</v>
      </c>
      <c r="C20" s="90">
        <v>11</v>
      </c>
      <c r="D20" s="91"/>
    </row>
    <row r="21" spans="1:4" x14ac:dyDescent="0.2">
      <c r="A21" s="61">
        <v>1231</v>
      </c>
      <c r="B21" s="89" t="s">
        <v>641</v>
      </c>
      <c r="C21" s="90"/>
      <c r="D21" s="91"/>
    </row>
    <row r="22" spans="1:4" x14ac:dyDescent="0.2">
      <c r="A22" s="61">
        <v>1232</v>
      </c>
      <c r="B22" s="89" t="s">
        <v>642</v>
      </c>
      <c r="C22" s="90"/>
      <c r="D22" s="91"/>
    </row>
    <row r="23" spans="1:4" x14ac:dyDescent="0.2">
      <c r="A23" s="61">
        <v>1233</v>
      </c>
      <c r="B23" s="89" t="s">
        <v>643</v>
      </c>
      <c r="C23" s="90"/>
      <c r="D23" s="91"/>
    </row>
    <row r="24" spans="1:4" x14ac:dyDescent="0.2">
      <c r="A24" s="61">
        <v>1234</v>
      </c>
      <c r="B24" s="89" t="s">
        <v>644</v>
      </c>
      <c r="C24" s="90"/>
      <c r="D24" s="91"/>
    </row>
    <row r="25" spans="1:4" x14ac:dyDescent="0.2">
      <c r="A25" s="67">
        <v>1235</v>
      </c>
      <c r="B25" s="92" t="s">
        <v>645</v>
      </c>
      <c r="C25" s="90">
        <v>12</v>
      </c>
      <c r="D25" s="91"/>
    </row>
    <row r="26" spans="1:4" x14ac:dyDescent="0.2">
      <c r="A26" s="61">
        <v>1321</v>
      </c>
      <c r="B26" s="89" t="s">
        <v>646</v>
      </c>
      <c r="C26" s="90"/>
      <c r="D26" s="91"/>
    </row>
    <row r="27" spans="1:4" x14ac:dyDescent="0.2">
      <c r="A27" s="61">
        <v>1322</v>
      </c>
      <c r="B27" s="89" t="s">
        <v>647</v>
      </c>
      <c r="C27" s="90"/>
      <c r="D27" s="91"/>
    </row>
    <row r="28" spans="1:4" ht="25.5" x14ac:dyDescent="0.2">
      <c r="A28" s="67">
        <v>1331</v>
      </c>
      <c r="B28" s="68" t="s">
        <v>648</v>
      </c>
      <c r="C28" s="90">
        <v>13</v>
      </c>
      <c r="D28" s="91"/>
    </row>
    <row r="29" spans="1:4" x14ac:dyDescent="0.2">
      <c r="A29" s="61">
        <v>1332</v>
      </c>
      <c r="B29" s="91" t="s">
        <v>17</v>
      </c>
      <c r="C29" s="90"/>
      <c r="D29" s="91"/>
    </row>
    <row r="30" spans="1:4" x14ac:dyDescent="0.2">
      <c r="A30" s="61">
        <v>1333</v>
      </c>
      <c r="B30" s="91" t="s">
        <v>649</v>
      </c>
      <c r="C30" s="90"/>
      <c r="D30" s="91"/>
    </row>
    <row r="31" spans="1:4" ht="25.5" x14ac:dyDescent="0.2">
      <c r="A31" s="61">
        <v>1334</v>
      </c>
      <c r="B31" s="91" t="s">
        <v>650</v>
      </c>
      <c r="C31" s="90"/>
      <c r="D31" s="91"/>
    </row>
    <row r="32" spans="1:4" x14ac:dyDescent="0.2">
      <c r="A32" s="61">
        <v>1335</v>
      </c>
      <c r="B32" s="91" t="s">
        <v>651</v>
      </c>
      <c r="C32" s="90"/>
      <c r="D32" s="91"/>
    </row>
    <row r="33" spans="1:4" ht="25.5" x14ac:dyDescent="0.2">
      <c r="A33" s="61">
        <v>1336</v>
      </c>
      <c r="B33" s="91" t="s">
        <v>652</v>
      </c>
      <c r="C33" s="90"/>
      <c r="D33" s="91"/>
    </row>
    <row r="34" spans="1:4" x14ac:dyDescent="0.2">
      <c r="A34" s="61">
        <v>1337</v>
      </c>
      <c r="B34" s="91" t="s">
        <v>653</v>
      </c>
      <c r="C34" s="90"/>
      <c r="D34" s="91"/>
    </row>
    <row r="35" spans="1:4" x14ac:dyDescent="0.2">
      <c r="A35" s="61">
        <v>1338</v>
      </c>
      <c r="B35" s="91" t="s">
        <v>654</v>
      </c>
      <c r="C35" s="90"/>
      <c r="D35" s="91"/>
    </row>
    <row r="36" spans="1:4" x14ac:dyDescent="0.2">
      <c r="A36" s="61">
        <v>1339</v>
      </c>
      <c r="B36" s="91" t="s">
        <v>655</v>
      </c>
      <c r="C36" s="90"/>
      <c r="D36" s="91"/>
    </row>
    <row r="37" spans="1:4" ht="38.25" x14ac:dyDescent="0.2">
      <c r="A37" s="61">
        <v>1340</v>
      </c>
      <c r="B37" s="91" t="s">
        <v>656</v>
      </c>
      <c r="C37" s="90"/>
      <c r="D37" s="91"/>
    </row>
    <row r="38" spans="1:4" x14ac:dyDescent="0.2">
      <c r="A38" s="61">
        <v>1341</v>
      </c>
      <c r="B38" s="93" t="s">
        <v>657</v>
      </c>
      <c r="C38" s="90"/>
      <c r="D38" s="91"/>
    </row>
    <row r="39" spans="1:4" x14ac:dyDescent="0.2">
      <c r="A39" s="67">
        <v>1342</v>
      </c>
      <c r="B39" s="94" t="s">
        <v>658</v>
      </c>
      <c r="C39" s="90">
        <v>15</v>
      </c>
      <c r="D39" s="91"/>
    </row>
    <row r="40" spans="1:4" x14ac:dyDescent="0.2">
      <c r="A40" s="61">
        <v>1343</v>
      </c>
      <c r="B40" s="89" t="s">
        <v>659</v>
      </c>
      <c r="C40" s="90"/>
      <c r="D40" s="91"/>
    </row>
    <row r="41" spans="1:4" x14ac:dyDescent="0.2">
      <c r="A41" s="61">
        <v>1344</v>
      </c>
      <c r="B41" s="62" t="s">
        <v>660</v>
      </c>
      <c r="C41" s="90"/>
      <c r="D41" s="91"/>
    </row>
    <row r="42" spans="1:4" x14ac:dyDescent="0.2">
      <c r="A42" s="67">
        <v>1345</v>
      </c>
      <c r="B42" s="95" t="s">
        <v>661</v>
      </c>
      <c r="C42" s="90">
        <v>16</v>
      </c>
      <c r="D42" s="91"/>
    </row>
    <row r="43" spans="1:4" x14ac:dyDescent="0.2">
      <c r="A43" s="61">
        <v>1346</v>
      </c>
      <c r="B43" s="62" t="s">
        <v>662</v>
      </c>
      <c r="C43" s="90"/>
      <c r="D43" s="91"/>
    </row>
    <row r="44" spans="1:4" x14ac:dyDescent="0.2">
      <c r="A44" s="61">
        <v>1348</v>
      </c>
      <c r="B44" s="62" t="s">
        <v>663</v>
      </c>
      <c r="C44" s="90"/>
      <c r="D44" s="91"/>
    </row>
    <row r="45" spans="1:4" x14ac:dyDescent="0.2">
      <c r="A45" s="61">
        <v>1349</v>
      </c>
      <c r="B45" s="89" t="s">
        <v>664</v>
      </c>
      <c r="C45" s="90"/>
      <c r="D45" s="91"/>
    </row>
    <row r="46" spans="1:4" ht="25.5" x14ac:dyDescent="0.2">
      <c r="A46" s="61">
        <v>1353</v>
      </c>
      <c r="B46" s="62" t="s">
        <v>665</v>
      </c>
      <c r="C46" s="90"/>
      <c r="D46" s="91"/>
    </row>
    <row r="47" spans="1:4" x14ac:dyDescent="0.2">
      <c r="A47" s="61">
        <v>1354</v>
      </c>
      <c r="B47" s="62" t="s">
        <v>666</v>
      </c>
      <c r="C47" s="90"/>
      <c r="D47" s="91"/>
    </row>
    <row r="48" spans="1:4" ht="25.5" x14ac:dyDescent="0.2">
      <c r="A48" s="61">
        <v>1356</v>
      </c>
      <c r="B48" s="62" t="s">
        <v>667</v>
      </c>
      <c r="C48" s="90"/>
      <c r="D48" s="91"/>
    </row>
    <row r="49" spans="1:4" x14ac:dyDescent="0.2">
      <c r="A49" s="67">
        <v>1357</v>
      </c>
      <c r="B49" s="69" t="s">
        <v>18</v>
      </c>
      <c r="C49" s="90">
        <v>18</v>
      </c>
      <c r="D49" s="91"/>
    </row>
    <row r="50" spans="1:4" ht="25.5" x14ac:dyDescent="0.2">
      <c r="A50" s="61">
        <v>1359</v>
      </c>
      <c r="B50" s="62" t="s">
        <v>668</v>
      </c>
      <c r="C50" s="90"/>
      <c r="D50" s="91"/>
    </row>
    <row r="51" spans="1:4" x14ac:dyDescent="0.2">
      <c r="A51" s="61">
        <v>1361</v>
      </c>
      <c r="B51" s="89" t="s">
        <v>19</v>
      </c>
      <c r="C51" s="90"/>
      <c r="D51" s="91"/>
    </row>
    <row r="52" spans="1:4" x14ac:dyDescent="0.2">
      <c r="A52" s="61">
        <v>1371</v>
      </c>
      <c r="B52" s="89" t="s">
        <v>669</v>
      </c>
      <c r="C52" s="90"/>
      <c r="D52" s="91"/>
    </row>
    <row r="53" spans="1:4" ht="25.5" x14ac:dyDescent="0.2">
      <c r="A53" s="61">
        <v>1372</v>
      </c>
      <c r="B53" s="89" t="s">
        <v>670</v>
      </c>
      <c r="C53" s="90"/>
      <c r="D53" s="91"/>
    </row>
    <row r="54" spans="1:4" ht="25.5" x14ac:dyDescent="0.2">
      <c r="A54" s="61">
        <v>1373</v>
      </c>
      <c r="B54" s="89" t="s">
        <v>671</v>
      </c>
      <c r="C54" s="90"/>
      <c r="D54" s="91"/>
    </row>
    <row r="55" spans="1:4" x14ac:dyDescent="0.2">
      <c r="A55" s="61">
        <v>1379</v>
      </c>
      <c r="B55" s="89" t="s">
        <v>672</v>
      </c>
      <c r="C55" s="90"/>
      <c r="D55" s="91"/>
    </row>
    <row r="56" spans="1:4" ht="25.5" x14ac:dyDescent="0.2">
      <c r="A56" s="61">
        <v>1381</v>
      </c>
      <c r="B56" s="89" t="s">
        <v>673</v>
      </c>
      <c r="C56" s="90"/>
      <c r="D56" s="91"/>
    </row>
    <row r="57" spans="1:4" ht="25.5" x14ac:dyDescent="0.2">
      <c r="A57" s="61">
        <v>1382</v>
      </c>
      <c r="B57" s="89" t="s">
        <v>674</v>
      </c>
      <c r="C57" s="90"/>
      <c r="D57" s="91"/>
    </row>
    <row r="58" spans="1:4" x14ac:dyDescent="0.2">
      <c r="A58" s="61">
        <v>1383</v>
      </c>
      <c r="B58" s="89" t="s">
        <v>675</v>
      </c>
      <c r="C58" s="90"/>
      <c r="D58" s="91"/>
    </row>
    <row r="59" spans="1:4" x14ac:dyDescent="0.2">
      <c r="A59" s="61">
        <v>1384</v>
      </c>
      <c r="B59" s="89" t="s">
        <v>676</v>
      </c>
      <c r="C59" s="90"/>
      <c r="D59" s="91"/>
    </row>
    <row r="60" spans="1:4" x14ac:dyDescent="0.2">
      <c r="A60" s="61">
        <v>1385</v>
      </c>
      <c r="B60" s="89" t="s">
        <v>677</v>
      </c>
      <c r="C60" s="90"/>
      <c r="D60" s="91"/>
    </row>
    <row r="61" spans="1:4" x14ac:dyDescent="0.2">
      <c r="A61" s="61">
        <v>1401</v>
      </c>
      <c r="B61" s="62" t="s">
        <v>678</v>
      </c>
      <c r="C61" s="90"/>
      <c r="D61" s="91"/>
    </row>
    <row r="62" spans="1:4" x14ac:dyDescent="0.2">
      <c r="A62" s="61">
        <v>1409</v>
      </c>
      <c r="B62" s="62" t="s">
        <v>679</v>
      </c>
      <c r="C62" s="90"/>
      <c r="D62" s="91"/>
    </row>
    <row r="63" spans="1:4" x14ac:dyDescent="0.2">
      <c r="A63" s="61">
        <v>1511</v>
      </c>
      <c r="B63" s="96" t="s">
        <v>680</v>
      </c>
      <c r="C63" s="90"/>
      <c r="D63" s="91"/>
    </row>
    <row r="64" spans="1:4" x14ac:dyDescent="0.2">
      <c r="A64" s="61">
        <v>1521</v>
      </c>
      <c r="B64" s="62" t="s">
        <v>681</v>
      </c>
      <c r="C64" s="90"/>
      <c r="D64" s="91"/>
    </row>
    <row r="65" spans="1:4" x14ac:dyDescent="0.2">
      <c r="A65" s="61">
        <v>1522</v>
      </c>
      <c r="B65" s="62" t="s">
        <v>682</v>
      </c>
      <c r="C65" s="90"/>
      <c r="D65" s="91"/>
    </row>
    <row r="66" spans="1:4" x14ac:dyDescent="0.2">
      <c r="A66" s="61">
        <v>1523</v>
      </c>
      <c r="B66" s="96" t="s">
        <v>683</v>
      </c>
      <c r="C66" s="90"/>
      <c r="D66" s="91"/>
    </row>
    <row r="67" spans="1:4" x14ac:dyDescent="0.2">
      <c r="A67" s="61">
        <v>1529</v>
      </c>
      <c r="B67" s="62" t="s">
        <v>684</v>
      </c>
      <c r="C67" s="90"/>
      <c r="D67" s="97"/>
    </row>
    <row r="68" spans="1:4" x14ac:dyDescent="0.2">
      <c r="A68" s="61">
        <v>1611</v>
      </c>
      <c r="B68" s="62" t="s">
        <v>685</v>
      </c>
      <c r="C68" s="90"/>
      <c r="D68" s="97"/>
    </row>
    <row r="69" spans="1:4" x14ac:dyDescent="0.2">
      <c r="A69" s="61">
        <v>1612</v>
      </c>
      <c r="B69" s="62" t="s">
        <v>686</v>
      </c>
      <c r="C69" s="90"/>
      <c r="D69" s="97"/>
    </row>
    <row r="70" spans="1:4" ht="25.5" x14ac:dyDescent="0.2">
      <c r="A70" s="61">
        <v>1613</v>
      </c>
      <c r="B70" s="62" t="s">
        <v>687</v>
      </c>
      <c r="C70" s="90"/>
      <c r="D70" s="97"/>
    </row>
    <row r="71" spans="1:4" x14ac:dyDescent="0.2">
      <c r="A71" s="61">
        <v>1614</v>
      </c>
      <c r="B71" s="62" t="s">
        <v>688</v>
      </c>
      <c r="C71" s="90"/>
      <c r="D71" s="97"/>
    </row>
    <row r="72" spans="1:4" x14ac:dyDescent="0.2">
      <c r="A72" s="61">
        <v>1615</v>
      </c>
      <c r="B72" s="62" t="s">
        <v>689</v>
      </c>
      <c r="C72" s="90"/>
      <c r="D72" s="97"/>
    </row>
    <row r="73" spans="1:4" ht="25.5" x14ac:dyDescent="0.2">
      <c r="A73" s="61">
        <v>1617</v>
      </c>
      <c r="B73" s="62" t="s">
        <v>690</v>
      </c>
      <c r="C73" s="90"/>
      <c r="D73" s="97"/>
    </row>
    <row r="74" spans="1:4" ht="25.5" x14ac:dyDescent="0.2">
      <c r="A74" s="61">
        <v>1618</v>
      </c>
      <c r="B74" s="62" t="s">
        <v>691</v>
      </c>
      <c r="C74" s="90"/>
      <c r="D74" s="97"/>
    </row>
    <row r="75" spans="1:4" x14ac:dyDescent="0.2">
      <c r="A75" s="61">
        <v>1621</v>
      </c>
      <c r="B75" s="62" t="s">
        <v>692</v>
      </c>
      <c r="C75" s="90"/>
      <c r="D75" s="97"/>
    </row>
    <row r="76" spans="1:4" x14ac:dyDescent="0.2">
      <c r="A76" s="61">
        <v>1627</v>
      </c>
      <c r="B76" s="62" t="s">
        <v>693</v>
      </c>
      <c r="C76" s="90"/>
      <c r="D76" s="97"/>
    </row>
    <row r="77" spans="1:4" x14ac:dyDescent="0.2">
      <c r="A77" s="61">
        <v>1628</v>
      </c>
      <c r="B77" s="62" t="s">
        <v>694</v>
      </c>
      <c r="C77" s="90"/>
      <c r="D77" s="97"/>
    </row>
    <row r="78" spans="1:4" ht="25.5" x14ac:dyDescent="0.2">
      <c r="A78" s="61">
        <v>1629</v>
      </c>
      <c r="B78" s="62" t="s">
        <v>695</v>
      </c>
      <c r="C78" s="90"/>
      <c r="D78" s="97"/>
    </row>
    <row r="79" spans="1:4" ht="25.5" x14ac:dyDescent="0.2">
      <c r="A79" s="61">
        <v>1631</v>
      </c>
      <c r="B79" s="62" t="s">
        <v>696</v>
      </c>
      <c r="C79" s="90"/>
      <c r="D79" s="97"/>
    </row>
    <row r="80" spans="1:4" ht="25.5" x14ac:dyDescent="0.2">
      <c r="A80" s="61">
        <v>1632</v>
      </c>
      <c r="B80" s="62" t="s">
        <v>697</v>
      </c>
      <c r="C80" s="90"/>
      <c r="D80" s="97"/>
    </row>
    <row r="81" spans="1:4" x14ac:dyDescent="0.2">
      <c r="A81" s="61">
        <v>1633</v>
      </c>
      <c r="B81" s="62" t="s">
        <v>698</v>
      </c>
      <c r="C81" s="90"/>
      <c r="D81" s="97"/>
    </row>
    <row r="82" spans="1:4" x14ac:dyDescent="0.2">
      <c r="A82" s="61">
        <v>1638</v>
      </c>
      <c r="B82" s="62" t="s">
        <v>699</v>
      </c>
      <c r="C82" s="90"/>
      <c r="D82" s="97"/>
    </row>
    <row r="83" spans="1:4" x14ac:dyDescent="0.2">
      <c r="A83" s="61">
        <v>1691</v>
      </c>
      <c r="B83" s="62" t="s">
        <v>700</v>
      </c>
      <c r="C83" s="90"/>
      <c r="D83" s="97"/>
    </row>
    <row r="84" spans="1:4" ht="25.5" x14ac:dyDescent="0.2">
      <c r="A84" s="61">
        <v>1701</v>
      </c>
      <c r="B84" s="62" t="s">
        <v>701</v>
      </c>
      <c r="C84" s="90"/>
      <c r="D84" s="91"/>
    </row>
    <row r="85" spans="1:4" x14ac:dyDescent="0.2">
      <c r="A85" s="61">
        <v>1702</v>
      </c>
      <c r="B85" s="62" t="s">
        <v>702</v>
      </c>
      <c r="C85" s="90"/>
      <c r="D85" s="97"/>
    </row>
    <row r="86" spans="1:4" ht="25.5" x14ac:dyDescent="0.2">
      <c r="A86" s="61">
        <v>1703</v>
      </c>
      <c r="B86" s="62" t="s">
        <v>703</v>
      </c>
      <c r="C86" s="90"/>
      <c r="D86" s="91"/>
    </row>
    <row r="87" spans="1:4" x14ac:dyDescent="0.2">
      <c r="A87" s="61">
        <v>1704</v>
      </c>
      <c r="B87" s="62" t="s">
        <v>704</v>
      </c>
      <c r="C87" s="90"/>
      <c r="D87" s="97"/>
    </row>
    <row r="88" spans="1:4" x14ac:dyDescent="0.2">
      <c r="A88" s="61">
        <v>1706</v>
      </c>
      <c r="B88" s="89" t="s">
        <v>705</v>
      </c>
      <c r="C88" s="90"/>
      <c r="D88" s="97"/>
    </row>
    <row r="89" spans="1:4" x14ac:dyDescent="0.2">
      <c r="A89" s="61">
        <v>2111</v>
      </c>
      <c r="B89" s="89" t="s">
        <v>25</v>
      </c>
      <c r="C89" s="90"/>
      <c r="D89" s="97"/>
    </row>
    <row r="90" spans="1:4" ht="25.5" x14ac:dyDescent="0.2">
      <c r="A90" s="61">
        <v>2112</v>
      </c>
      <c r="B90" s="62" t="s">
        <v>706</v>
      </c>
      <c r="C90" s="90"/>
      <c r="D90" s="97"/>
    </row>
    <row r="91" spans="1:4" x14ac:dyDescent="0.2">
      <c r="A91" s="61">
        <v>2113</v>
      </c>
      <c r="B91" s="89" t="s">
        <v>707</v>
      </c>
      <c r="C91" s="90"/>
      <c r="D91" s="97"/>
    </row>
    <row r="92" spans="1:4" x14ac:dyDescent="0.2">
      <c r="A92" s="61">
        <v>2114</v>
      </c>
      <c r="B92" s="62" t="s">
        <v>708</v>
      </c>
      <c r="C92" s="90"/>
      <c r="D92" s="97"/>
    </row>
    <row r="93" spans="1:4" x14ac:dyDescent="0.2">
      <c r="A93" s="61">
        <v>2119</v>
      </c>
      <c r="B93" s="89" t="s">
        <v>55</v>
      </c>
      <c r="C93" s="90"/>
      <c r="D93" s="97"/>
    </row>
    <row r="94" spans="1:4" x14ac:dyDescent="0.2">
      <c r="A94" s="61">
        <v>2121</v>
      </c>
      <c r="B94" s="62" t="s">
        <v>709</v>
      </c>
      <c r="C94" s="90"/>
      <c r="D94" s="97"/>
    </row>
    <row r="95" spans="1:4" x14ac:dyDescent="0.2">
      <c r="A95" s="61">
        <v>2122</v>
      </c>
      <c r="B95" s="89" t="s">
        <v>35</v>
      </c>
      <c r="C95" s="90"/>
      <c r="D95" s="97"/>
    </row>
    <row r="96" spans="1:4" x14ac:dyDescent="0.2">
      <c r="A96" s="61">
        <v>2123</v>
      </c>
      <c r="B96" s="62" t="s">
        <v>40</v>
      </c>
      <c r="C96" s="90"/>
      <c r="D96" s="97"/>
    </row>
    <row r="97" spans="1:4" ht="25.5" x14ac:dyDescent="0.2">
      <c r="A97" s="61">
        <v>2124</v>
      </c>
      <c r="B97" s="89" t="s">
        <v>710</v>
      </c>
      <c r="C97" s="90"/>
      <c r="D97" s="97"/>
    </row>
    <row r="98" spans="1:4" x14ac:dyDescent="0.2">
      <c r="A98" s="61">
        <v>2125</v>
      </c>
      <c r="B98" s="62" t="s">
        <v>711</v>
      </c>
      <c r="C98" s="90"/>
      <c r="D98" s="97"/>
    </row>
    <row r="99" spans="1:4" x14ac:dyDescent="0.2">
      <c r="A99" s="61">
        <v>2129</v>
      </c>
      <c r="B99" s="62" t="s">
        <v>712</v>
      </c>
      <c r="C99" s="90"/>
      <c r="D99" s="97"/>
    </row>
    <row r="100" spans="1:4" x14ac:dyDescent="0.2">
      <c r="A100" s="61">
        <v>2131</v>
      </c>
      <c r="B100" s="89" t="s">
        <v>56</v>
      </c>
      <c r="C100" s="90"/>
      <c r="D100" s="97"/>
    </row>
    <row r="101" spans="1:4" ht="25.5" x14ac:dyDescent="0.2">
      <c r="A101" s="61">
        <v>2132</v>
      </c>
      <c r="B101" s="89" t="s">
        <v>713</v>
      </c>
      <c r="C101" s="90"/>
      <c r="D101" s="97"/>
    </row>
    <row r="102" spans="1:4" x14ac:dyDescent="0.2">
      <c r="A102" s="61">
        <v>2133</v>
      </c>
      <c r="B102" s="62" t="s">
        <v>714</v>
      </c>
      <c r="C102" s="90"/>
      <c r="D102" s="97"/>
    </row>
    <row r="103" spans="1:4" x14ac:dyDescent="0.2">
      <c r="A103" s="61">
        <v>2139</v>
      </c>
      <c r="B103" s="89" t="s">
        <v>73</v>
      </c>
      <c r="C103" s="90"/>
      <c r="D103" s="97"/>
    </row>
    <row r="104" spans="1:4" s="98" customFormat="1" ht="25.5" x14ac:dyDescent="0.2">
      <c r="A104" s="61">
        <v>2140</v>
      </c>
      <c r="B104" s="62" t="s">
        <v>715</v>
      </c>
      <c r="C104" s="90"/>
      <c r="D104" s="97"/>
    </row>
    <row r="105" spans="1:4" x14ac:dyDescent="0.2">
      <c r="A105" s="61">
        <v>2141</v>
      </c>
      <c r="B105" s="62" t="s">
        <v>76</v>
      </c>
      <c r="C105" s="90"/>
      <c r="D105" s="97"/>
    </row>
    <row r="106" spans="1:4" x14ac:dyDescent="0.2">
      <c r="A106" s="61">
        <v>2142</v>
      </c>
      <c r="B106" s="89" t="s">
        <v>716</v>
      </c>
      <c r="C106" s="90"/>
      <c r="D106" s="91"/>
    </row>
    <row r="107" spans="1:4" x14ac:dyDescent="0.2">
      <c r="A107" s="61">
        <v>2143</v>
      </c>
      <c r="B107" s="62" t="s">
        <v>717</v>
      </c>
      <c r="C107" s="90"/>
      <c r="D107" s="91"/>
    </row>
    <row r="108" spans="1:4" x14ac:dyDescent="0.2">
      <c r="A108" s="61">
        <v>2144</v>
      </c>
      <c r="B108" s="89" t="s">
        <v>718</v>
      </c>
      <c r="C108" s="90"/>
      <c r="D108" s="91"/>
    </row>
    <row r="109" spans="1:4" x14ac:dyDescent="0.2">
      <c r="A109" s="61">
        <v>2145</v>
      </c>
      <c r="B109" s="62" t="s">
        <v>719</v>
      </c>
      <c r="C109" s="90"/>
      <c r="D109" s="91"/>
    </row>
    <row r="110" spans="1:4" ht="25.5" x14ac:dyDescent="0.2">
      <c r="A110" s="61">
        <v>2146</v>
      </c>
      <c r="B110" s="62" t="s">
        <v>720</v>
      </c>
      <c r="C110" s="90"/>
      <c r="D110" s="97"/>
    </row>
    <row r="111" spans="1:4" ht="25.5" x14ac:dyDescent="0.2">
      <c r="A111" s="61">
        <v>2147</v>
      </c>
      <c r="B111" s="62" t="s">
        <v>721</v>
      </c>
      <c r="C111" s="90"/>
      <c r="D111" s="91"/>
    </row>
    <row r="112" spans="1:4" ht="25.5" x14ac:dyDescent="0.2">
      <c r="A112" s="61">
        <v>2148</v>
      </c>
      <c r="B112" s="62" t="s">
        <v>722</v>
      </c>
      <c r="C112" s="90"/>
      <c r="D112" s="97"/>
    </row>
    <row r="113" spans="1:4" x14ac:dyDescent="0.2">
      <c r="A113" s="61">
        <v>2149</v>
      </c>
      <c r="B113" s="62" t="s">
        <v>723</v>
      </c>
      <c r="C113" s="90"/>
      <c r="D113" s="97"/>
    </row>
    <row r="114" spans="1:4" x14ac:dyDescent="0.2">
      <c r="A114" s="61">
        <v>2151</v>
      </c>
      <c r="B114" s="89" t="s">
        <v>724</v>
      </c>
      <c r="C114" s="90"/>
      <c r="D114" s="97"/>
    </row>
    <row r="115" spans="1:4" x14ac:dyDescent="0.2">
      <c r="A115" s="61">
        <v>2211</v>
      </c>
      <c r="B115" s="99" t="s">
        <v>21</v>
      </c>
      <c r="C115" s="90"/>
      <c r="D115" s="97"/>
    </row>
    <row r="116" spans="1:4" x14ac:dyDescent="0.2">
      <c r="A116" s="61">
        <v>2212</v>
      </c>
      <c r="B116" s="99" t="s">
        <v>23</v>
      </c>
      <c r="C116" s="90"/>
      <c r="D116" s="97"/>
    </row>
    <row r="117" spans="1:4" x14ac:dyDescent="0.2">
      <c r="A117" s="61">
        <v>2221</v>
      </c>
      <c r="B117" s="99" t="s">
        <v>725</v>
      </c>
      <c r="C117" s="90"/>
      <c r="D117" s="97"/>
    </row>
    <row r="118" spans="1:4" ht="25.5" x14ac:dyDescent="0.2">
      <c r="A118" s="61">
        <v>2222</v>
      </c>
      <c r="B118" s="99" t="s">
        <v>726</v>
      </c>
      <c r="C118" s="90"/>
      <c r="D118" s="97"/>
    </row>
    <row r="119" spans="1:4" ht="25.5" x14ac:dyDescent="0.2">
      <c r="A119" s="61">
        <v>2223</v>
      </c>
      <c r="B119" s="99" t="s">
        <v>727</v>
      </c>
      <c r="C119" s="90"/>
      <c r="D119" s="97"/>
    </row>
    <row r="120" spans="1:4" x14ac:dyDescent="0.2">
      <c r="A120" s="61">
        <v>2224</v>
      </c>
      <c r="B120" s="99" t="s">
        <v>728</v>
      </c>
      <c r="C120" s="90"/>
      <c r="D120" s="97"/>
    </row>
    <row r="121" spans="1:4" ht="38.25" x14ac:dyDescent="0.2">
      <c r="A121" s="61">
        <v>2225</v>
      </c>
      <c r="B121" s="99" t="s">
        <v>729</v>
      </c>
      <c r="C121" s="90"/>
      <c r="D121" s="97"/>
    </row>
    <row r="122" spans="1:4" ht="25.5" x14ac:dyDescent="0.2">
      <c r="A122" s="61">
        <v>2226</v>
      </c>
      <c r="B122" s="99" t="s">
        <v>730</v>
      </c>
      <c r="C122" s="90"/>
      <c r="D122" s="97"/>
    </row>
    <row r="123" spans="1:4" ht="38.25" x14ac:dyDescent="0.2">
      <c r="A123" s="61">
        <v>2227</v>
      </c>
      <c r="B123" s="99" t="s">
        <v>731</v>
      </c>
      <c r="C123" s="90"/>
      <c r="D123" s="97"/>
    </row>
    <row r="124" spans="1:4" x14ac:dyDescent="0.2">
      <c r="A124" s="61">
        <v>2229</v>
      </c>
      <c r="B124" s="99" t="s">
        <v>60</v>
      </c>
      <c r="C124" s="90"/>
      <c r="D124" s="97"/>
    </row>
    <row r="125" spans="1:4" ht="25.5" x14ac:dyDescent="0.2">
      <c r="A125" s="61">
        <v>2310</v>
      </c>
      <c r="B125" s="99" t="s">
        <v>732</v>
      </c>
      <c r="C125" s="90"/>
      <c r="D125" s="97"/>
    </row>
    <row r="126" spans="1:4" x14ac:dyDescent="0.2">
      <c r="A126" s="61">
        <v>2321</v>
      </c>
      <c r="B126" s="89" t="s">
        <v>37</v>
      </c>
      <c r="C126" s="90"/>
      <c r="D126" s="97"/>
    </row>
    <row r="127" spans="1:4" x14ac:dyDescent="0.2">
      <c r="A127" s="61">
        <v>2322</v>
      </c>
      <c r="B127" s="89" t="s">
        <v>78</v>
      </c>
      <c r="C127" s="90"/>
      <c r="D127" s="91"/>
    </row>
    <row r="128" spans="1:4" x14ac:dyDescent="0.2">
      <c r="A128" s="61">
        <v>2324</v>
      </c>
      <c r="B128" s="89" t="s">
        <v>27</v>
      </c>
      <c r="C128" s="90"/>
      <c r="D128" s="97"/>
    </row>
    <row r="129" spans="1:4" ht="25.5" x14ac:dyDescent="0.2">
      <c r="A129" s="61">
        <v>2325</v>
      </c>
      <c r="B129" s="89" t="s">
        <v>733</v>
      </c>
      <c r="C129" s="90"/>
      <c r="D129" s="97"/>
    </row>
    <row r="130" spans="1:4" ht="25.5" x14ac:dyDescent="0.2">
      <c r="A130" s="61">
        <v>2326</v>
      </c>
      <c r="B130" s="89" t="s">
        <v>734</v>
      </c>
      <c r="C130" s="90"/>
      <c r="D130" s="97"/>
    </row>
    <row r="131" spans="1:4" ht="25.5" x14ac:dyDescent="0.2">
      <c r="A131" s="61">
        <v>2327</v>
      </c>
      <c r="B131" s="89" t="s">
        <v>735</v>
      </c>
      <c r="C131" s="90"/>
      <c r="D131" s="97"/>
    </row>
    <row r="132" spans="1:4" x14ac:dyDescent="0.2">
      <c r="A132" s="61">
        <v>2328</v>
      </c>
      <c r="B132" s="89" t="s">
        <v>74</v>
      </c>
      <c r="C132" s="90"/>
      <c r="D132" s="97"/>
    </row>
    <row r="133" spans="1:4" x14ac:dyDescent="0.2">
      <c r="A133" s="61">
        <v>2329</v>
      </c>
      <c r="B133" s="89" t="s">
        <v>30</v>
      </c>
      <c r="C133" s="90"/>
      <c r="D133" s="97"/>
    </row>
    <row r="134" spans="1:4" x14ac:dyDescent="0.2">
      <c r="A134" s="61">
        <v>2341</v>
      </c>
      <c r="B134" s="89" t="s">
        <v>736</v>
      </c>
      <c r="C134" s="90"/>
      <c r="D134" s="97"/>
    </row>
    <row r="135" spans="1:4" x14ac:dyDescent="0.2">
      <c r="A135" s="67">
        <v>2342</v>
      </c>
      <c r="B135" s="100" t="s">
        <v>737</v>
      </c>
      <c r="C135" s="90">
        <v>24</v>
      </c>
      <c r="D135" s="97"/>
    </row>
    <row r="136" spans="1:4" ht="25.5" x14ac:dyDescent="0.2">
      <c r="A136" s="61">
        <v>2343</v>
      </c>
      <c r="B136" s="89" t="s">
        <v>738</v>
      </c>
      <c r="C136" s="90"/>
      <c r="D136" s="97"/>
    </row>
    <row r="137" spans="1:4" x14ac:dyDescent="0.2">
      <c r="A137" s="61">
        <v>2351</v>
      </c>
      <c r="B137" s="89" t="s">
        <v>739</v>
      </c>
      <c r="C137" s="90"/>
      <c r="D137" s="97"/>
    </row>
    <row r="138" spans="1:4" x14ac:dyDescent="0.2">
      <c r="A138" s="61">
        <v>2352</v>
      </c>
      <c r="B138" s="89" t="s">
        <v>740</v>
      </c>
      <c r="C138" s="90"/>
      <c r="D138" s="97"/>
    </row>
    <row r="139" spans="1:4" ht="25.5" x14ac:dyDescent="0.2">
      <c r="A139" s="61">
        <v>2353</v>
      </c>
      <c r="B139" s="89" t="s">
        <v>741</v>
      </c>
      <c r="C139" s="90"/>
      <c r="D139" s="97"/>
    </row>
    <row r="140" spans="1:4" x14ac:dyDescent="0.2">
      <c r="A140" s="61">
        <v>2361</v>
      </c>
      <c r="B140" s="89" t="s">
        <v>742</v>
      </c>
      <c r="C140" s="90"/>
      <c r="D140" s="97"/>
    </row>
    <row r="141" spans="1:4" x14ac:dyDescent="0.2">
      <c r="A141" s="61">
        <v>2362</v>
      </c>
      <c r="B141" s="89" t="s">
        <v>743</v>
      </c>
      <c r="C141" s="90"/>
      <c r="D141" s="91"/>
    </row>
    <row r="142" spans="1:4" x14ac:dyDescent="0.2">
      <c r="A142" s="61">
        <v>2391</v>
      </c>
      <c r="B142" s="89" t="s">
        <v>744</v>
      </c>
      <c r="C142" s="90"/>
      <c r="D142" s="97"/>
    </row>
    <row r="143" spans="1:4" ht="25.5" x14ac:dyDescent="0.2">
      <c r="A143" s="61">
        <v>2411</v>
      </c>
      <c r="B143" s="89" t="s">
        <v>745</v>
      </c>
      <c r="C143" s="90"/>
      <c r="D143" s="97"/>
    </row>
    <row r="144" spans="1:4" ht="25.5" x14ac:dyDescent="0.2">
      <c r="A144" s="61">
        <v>2412</v>
      </c>
      <c r="B144" s="89" t="s">
        <v>746</v>
      </c>
      <c r="C144" s="90"/>
      <c r="D144" s="97"/>
    </row>
    <row r="145" spans="1:4" ht="25.5" x14ac:dyDescent="0.2">
      <c r="A145" s="61">
        <v>2413</v>
      </c>
      <c r="B145" s="89" t="s">
        <v>747</v>
      </c>
      <c r="C145" s="90"/>
      <c r="D145" s="97"/>
    </row>
    <row r="146" spans="1:4" ht="25.5" x14ac:dyDescent="0.2">
      <c r="A146" s="61">
        <v>2414</v>
      </c>
      <c r="B146" s="89" t="s">
        <v>748</v>
      </c>
      <c r="C146" s="90"/>
      <c r="D146" s="97"/>
    </row>
    <row r="147" spans="1:4" ht="25.5" x14ac:dyDescent="0.2">
      <c r="A147" s="61">
        <v>2420</v>
      </c>
      <c r="B147" s="89" t="s">
        <v>749</v>
      </c>
      <c r="C147" s="90"/>
      <c r="D147" s="97"/>
    </row>
    <row r="148" spans="1:4" x14ac:dyDescent="0.2">
      <c r="A148" s="61">
        <v>2431</v>
      </c>
      <c r="B148" s="89" t="s">
        <v>750</v>
      </c>
      <c r="C148" s="90"/>
      <c r="D148" s="97"/>
    </row>
    <row r="149" spans="1:4" x14ac:dyDescent="0.2">
      <c r="A149" s="61">
        <v>2432</v>
      </c>
      <c r="B149" s="89" t="s">
        <v>751</v>
      </c>
      <c r="C149" s="90"/>
      <c r="D149" s="97"/>
    </row>
    <row r="150" spans="1:4" ht="25.5" x14ac:dyDescent="0.2">
      <c r="A150" s="61">
        <v>2433</v>
      </c>
      <c r="B150" s="89" t="s">
        <v>752</v>
      </c>
      <c r="C150" s="90"/>
      <c r="D150" s="97"/>
    </row>
    <row r="151" spans="1:4" ht="25.5" x14ac:dyDescent="0.2">
      <c r="A151" s="61">
        <v>2434</v>
      </c>
      <c r="B151" s="89" t="s">
        <v>753</v>
      </c>
      <c r="C151" s="90"/>
      <c r="D151" s="97"/>
    </row>
    <row r="152" spans="1:4" ht="25.5" x14ac:dyDescent="0.2">
      <c r="A152" s="61">
        <v>2439</v>
      </c>
      <c r="B152" s="89" t="s">
        <v>754</v>
      </c>
      <c r="C152" s="90"/>
      <c r="D152" s="97"/>
    </row>
    <row r="153" spans="1:4" x14ac:dyDescent="0.2">
      <c r="A153" s="61">
        <v>2441</v>
      </c>
      <c r="B153" s="89" t="s">
        <v>82</v>
      </c>
      <c r="C153" s="90"/>
      <c r="D153" s="97"/>
    </row>
    <row r="154" spans="1:4" x14ac:dyDescent="0.2">
      <c r="A154" s="61">
        <v>2442</v>
      </c>
      <c r="B154" s="89" t="s">
        <v>755</v>
      </c>
      <c r="C154" s="90"/>
      <c r="D154" s="97"/>
    </row>
    <row r="155" spans="1:4" x14ac:dyDescent="0.2">
      <c r="A155" s="61">
        <v>2443</v>
      </c>
      <c r="B155" s="89" t="s">
        <v>756</v>
      </c>
      <c r="C155" s="90"/>
      <c r="D155" s="97"/>
    </row>
    <row r="156" spans="1:4" ht="25.5" x14ac:dyDescent="0.2">
      <c r="A156" s="61">
        <v>2449</v>
      </c>
      <c r="B156" s="89" t="s">
        <v>757</v>
      </c>
      <c r="C156" s="90"/>
      <c r="D156" s="97"/>
    </row>
    <row r="157" spans="1:4" ht="25.5" x14ac:dyDescent="0.2">
      <c r="A157" s="61">
        <v>2451</v>
      </c>
      <c r="B157" s="89" t="s">
        <v>758</v>
      </c>
      <c r="C157" s="90"/>
      <c r="D157" s="97"/>
    </row>
    <row r="158" spans="1:4" x14ac:dyDescent="0.2">
      <c r="A158" s="61">
        <v>2452</v>
      </c>
      <c r="B158" s="89" t="s">
        <v>759</v>
      </c>
      <c r="C158" s="90"/>
      <c r="D158" s="97"/>
    </row>
    <row r="159" spans="1:4" ht="25.5" x14ac:dyDescent="0.2">
      <c r="A159" s="61">
        <v>2459</v>
      </c>
      <c r="B159" s="89" t="s">
        <v>760</v>
      </c>
      <c r="C159" s="90"/>
      <c r="D159" s="97"/>
    </row>
    <row r="160" spans="1:4" x14ac:dyDescent="0.2">
      <c r="A160" s="61">
        <v>2460</v>
      </c>
      <c r="B160" s="89" t="s">
        <v>761</v>
      </c>
      <c r="C160" s="90"/>
      <c r="D160" s="97"/>
    </row>
    <row r="161" spans="1:4" x14ac:dyDescent="0.2">
      <c r="A161" s="61">
        <v>2470</v>
      </c>
      <c r="B161" s="89" t="s">
        <v>762</v>
      </c>
      <c r="C161" s="90"/>
      <c r="D161" s="97"/>
    </row>
    <row r="162" spans="1:4" x14ac:dyDescent="0.2">
      <c r="A162" s="61">
        <v>2481</v>
      </c>
      <c r="B162" s="89" t="s">
        <v>763</v>
      </c>
      <c r="C162" s="90"/>
      <c r="D162" s="97"/>
    </row>
    <row r="163" spans="1:4" x14ac:dyDescent="0.2">
      <c r="A163" s="61">
        <v>2482</v>
      </c>
      <c r="B163" s="89" t="s">
        <v>764</v>
      </c>
      <c r="C163" s="90"/>
      <c r="D163" s="97"/>
    </row>
    <row r="164" spans="1:4" x14ac:dyDescent="0.2">
      <c r="A164" s="61">
        <v>2511</v>
      </c>
      <c r="B164" s="89" t="s">
        <v>765</v>
      </c>
      <c r="C164" s="90"/>
      <c r="D164" s="97"/>
    </row>
    <row r="165" spans="1:4" x14ac:dyDescent="0.2">
      <c r="A165" s="61">
        <v>2512</v>
      </c>
      <c r="B165" s="89" t="s">
        <v>766</v>
      </c>
      <c r="C165" s="90"/>
      <c r="D165" s="91"/>
    </row>
    <row r="166" spans="1:4" ht="25.5" x14ac:dyDescent="0.2">
      <c r="A166" s="61">
        <v>2513</v>
      </c>
      <c r="B166" s="89" t="s">
        <v>767</v>
      </c>
      <c r="C166" s="90"/>
      <c r="D166" s="97"/>
    </row>
    <row r="167" spans="1:4" x14ac:dyDescent="0.2">
      <c r="A167" s="61">
        <v>3111</v>
      </c>
      <c r="B167" s="89" t="s">
        <v>57</v>
      </c>
      <c r="C167" s="90"/>
      <c r="D167" s="97"/>
    </row>
    <row r="168" spans="1:4" ht="25.5" x14ac:dyDescent="0.2">
      <c r="A168" s="61">
        <v>3112</v>
      </c>
      <c r="B168" s="89" t="s">
        <v>768</v>
      </c>
      <c r="C168" s="90"/>
      <c r="D168" s="97"/>
    </row>
    <row r="169" spans="1:4" ht="25.5" x14ac:dyDescent="0.2">
      <c r="A169" s="61">
        <v>3113</v>
      </c>
      <c r="B169" s="89" t="s">
        <v>769</v>
      </c>
      <c r="C169" s="90"/>
      <c r="D169" s="91"/>
    </row>
    <row r="170" spans="1:4" x14ac:dyDescent="0.2">
      <c r="A170" s="61">
        <v>3114</v>
      </c>
      <c r="B170" s="89" t="s">
        <v>770</v>
      </c>
      <c r="C170" s="90"/>
      <c r="D170" s="97"/>
    </row>
    <row r="171" spans="1:4" s="98" customFormat="1" x14ac:dyDescent="0.2">
      <c r="A171" s="61">
        <v>3119</v>
      </c>
      <c r="B171" s="89" t="s">
        <v>771</v>
      </c>
      <c r="C171" s="90"/>
      <c r="D171" s="97"/>
    </row>
    <row r="172" spans="1:4" x14ac:dyDescent="0.2">
      <c r="A172" s="61">
        <v>3121</v>
      </c>
      <c r="B172" s="89" t="s">
        <v>772</v>
      </c>
      <c r="C172" s="90"/>
      <c r="D172" s="97"/>
    </row>
    <row r="173" spans="1:4" x14ac:dyDescent="0.2">
      <c r="A173" s="61">
        <v>3122</v>
      </c>
      <c r="B173" s="89" t="s">
        <v>773</v>
      </c>
      <c r="C173" s="90"/>
      <c r="D173" s="91"/>
    </row>
    <row r="174" spans="1:4" x14ac:dyDescent="0.2">
      <c r="A174" s="61">
        <v>3129</v>
      </c>
      <c r="B174" s="89" t="s">
        <v>774</v>
      </c>
      <c r="C174" s="90"/>
      <c r="D174" s="97"/>
    </row>
    <row r="175" spans="1:4" x14ac:dyDescent="0.2">
      <c r="A175" s="61">
        <v>3201</v>
      </c>
      <c r="B175" s="89" t="s">
        <v>775</v>
      </c>
      <c r="C175" s="90"/>
      <c r="D175" s="97"/>
    </row>
    <row r="176" spans="1:4" x14ac:dyDescent="0.2">
      <c r="A176" s="61">
        <v>3202</v>
      </c>
      <c r="B176" s="89" t="s">
        <v>776</v>
      </c>
      <c r="C176" s="90"/>
      <c r="D176" s="97"/>
    </row>
    <row r="177" spans="1:4" x14ac:dyDescent="0.2">
      <c r="A177" s="61">
        <v>3203</v>
      </c>
      <c r="B177" s="89" t="s">
        <v>777</v>
      </c>
      <c r="C177" s="90"/>
      <c r="D177" s="97"/>
    </row>
    <row r="178" spans="1:4" ht="25.5" x14ac:dyDescent="0.2">
      <c r="A178" s="61">
        <v>3209</v>
      </c>
      <c r="B178" s="89" t="s">
        <v>778</v>
      </c>
      <c r="C178" s="90"/>
      <c r="D178" s="97"/>
    </row>
    <row r="179" spans="1:4" ht="25.5" x14ac:dyDescent="0.2">
      <c r="A179" s="61">
        <v>4111</v>
      </c>
      <c r="B179" s="89" t="s">
        <v>779</v>
      </c>
      <c r="C179" s="90"/>
      <c r="D179" s="97"/>
    </row>
    <row r="180" spans="1:4" ht="25.5" x14ac:dyDescent="0.2">
      <c r="A180" s="61">
        <v>4112</v>
      </c>
      <c r="B180" s="89" t="s">
        <v>780</v>
      </c>
      <c r="C180" s="90"/>
      <c r="D180" s="97"/>
    </row>
    <row r="181" spans="1:4" x14ac:dyDescent="0.2">
      <c r="A181" s="61">
        <v>4113</v>
      </c>
      <c r="B181" s="89" t="s">
        <v>781</v>
      </c>
      <c r="C181" s="90"/>
      <c r="D181" s="97"/>
    </row>
    <row r="182" spans="1:4" ht="25.5" x14ac:dyDescent="0.2">
      <c r="A182" s="61">
        <v>4114</v>
      </c>
      <c r="B182" s="89" t="s">
        <v>782</v>
      </c>
      <c r="C182" s="90"/>
      <c r="D182" s="97"/>
    </row>
    <row r="183" spans="1:4" ht="25.5" x14ac:dyDescent="0.2">
      <c r="A183" s="61">
        <v>4115</v>
      </c>
      <c r="B183" s="89" t="s">
        <v>783</v>
      </c>
      <c r="C183" s="90"/>
      <c r="D183" s="97"/>
    </row>
    <row r="184" spans="1:4" ht="25.5" x14ac:dyDescent="0.2">
      <c r="A184" s="61">
        <v>4116</v>
      </c>
      <c r="B184" s="89" t="s">
        <v>784</v>
      </c>
      <c r="C184" s="90"/>
      <c r="D184" s="97"/>
    </row>
    <row r="185" spans="1:4" x14ac:dyDescent="0.2">
      <c r="A185" s="61">
        <v>4118</v>
      </c>
      <c r="B185" s="89" t="s">
        <v>84</v>
      </c>
      <c r="C185" s="90"/>
      <c r="D185" s="97"/>
    </row>
    <row r="186" spans="1:4" ht="25.5" x14ac:dyDescent="0.2">
      <c r="A186" s="61">
        <v>4119</v>
      </c>
      <c r="B186" s="89" t="s">
        <v>785</v>
      </c>
      <c r="C186" s="90"/>
      <c r="D186" s="97"/>
    </row>
    <row r="187" spans="1:4" x14ac:dyDescent="0.2">
      <c r="A187" s="61">
        <v>4121</v>
      </c>
      <c r="B187" s="89" t="s">
        <v>85</v>
      </c>
      <c r="C187" s="90"/>
      <c r="D187" s="97"/>
    </row>
    <row r="188" spans="1:4" x14ac:dyDescent="0.2">
      <c r="A188" s="61">
        <v>4122</v>
      </c>
      <c r="B188" s="89" t="s">
        <v>86</v>
      </c>
      <c r="C188" s="90"/>
      <c r="D188" s="97"/>
    </row>
    <row r="189" spans="1:4" x14ac:dyDescent="0.2">
      <c r="A189" s="61">
        <v>4123</v>
      </c>
      <c r="B189" s="89" t="s">
        <v>786</v>
      </c>
      <c r="C189" s="90"/>
      <c r="D189" s="97"/>
    </row>
    <row r="190" spans="1:4" ht="25.5" x14ac:dyDescent="0.2">
      <c r="A190" s="61">
        <v>4129</v>
      </c>
      <c r="B190" s="89" t="s">
        <v>787</v>
      </c>
      <c r="C190" s="90"/>
      <c r="D190" s="97"/>
    </row>
    <row r="191" spans="1:4" ht="25.5" x14ac:dyDescent="0.2">
      <c r="A191" s="61">
        <v>4131</v>
      </c>
      <c r="B191" s="89" t="s">
        <v>788</v>
      </c>
      <c r="C191" s="90"/>
      <c r="D191" s="97"/>
    </row>
    <row r="192" spans="1:4" x14ac:dyDescent="0.2">
      <c r="A192" s="61">
        <v>4132</v>
      </c>
      <c r="B192" s="89" t="s">
        <v>789</v>
      </c>
      <c r="C192" s="90"/>
      <c r="D192" s="97"/>
    </row>
    <row r="193" spans="1:4" ht="25.5" x14ac:dyDescent="0.2">
      <c r="A193" s="61">
        <v>4133</v>
      </c>
      <c r="B193" s="89" t="s">
        <v>790</v>
      </c>
      <c r="C193" s="90"/>
      <c r="D193" s="91"/>
    </row>
    <row r="194" spans="1:4" x14ac:dyDescent="0.2">
      <c r="A194" s="61">
        <v>4134</v>
      </c>
      <c r="B194" s="89" t="s">
        <v>791</v>
      </c>
      <c r="C194" s="90"/>
      <c r="D194" s="97"/>
    </row>
    <row r="195" spans="1:4" x14ac:dyDescent="0.2">
      <c r="A195" s="61">
        <v>4135</v>
      </c>
      <c r="B195" s="89" t="s">
        <v>792</v>
      </c>
      <c r="C195" s="90"/>
      <c r="D195" s="97"/>
    </row>
    <row r="196" spans="1:4" x14ac:dyDescent="0.2">
      <c r="A196" s="61">
        <v>4136</v>
      </c>
      <c r="B196" s="89" t="s">
        <v>793</v>
      </c>
      <c r="C196" s="90"/>
      <c r="D196" s="91"/>
    </row>
    <row r="197" spans="1:4" s="103" customFormat="1" ht="38.25" x14ac:dyDescent="0.2">
      <c r="A197" s="67">
        <v>4137</v>
      </c>
      <c r="B197" s="100" t="s">
        <v>794</v>
      </c>
      <c r="C197" s="101">
        <v>28</v>
      </c>
      <c r="D197" s="102"/>
    </row>
    <row r="198" spans="1:4" s="103" customFormat="1" x14ac:dyDescent="0.2">
      <c r="A198" s="61">
        <v>4139</v>
      </c>
      <c r="B198" s="89" t="s">
        <v>795</v>
      </c>
      <c r="C198" s="104"/>
      <c r="D198" s="102"/>
    </row>
    <row r="199" spans="1:4" s="103" customFormat="1" x14ac:dyDescent="0.2">
      <c r="A199" s="61">
        <v>4140</v>
      </c>
      <c r="B199" s="89" t="s">
        <v>796</v>
      </c>
      <c r="C199" s="104"/>
      <c r="D199" s="102"/>
    </row>
    <row r="200" spans="1:4" x14ac:dyDescent="0.2">
      <c r="A200" s="61">
        <v>4151</v>
      </c>
      <c r="B200" s="89" t="s">
        <v>87</v>
      </c>
      <c r="C200" s="90"/>
      <c r="D200" s="97"/>
    </row>
    <row r="201" spans="1:4" ht="25.5" x14ac:dyDescent="0.2">
      <c r="A201" s="61">
        <v>4152</v>
      </c>
      <c r="B201" s="89" t="s">
        <v>797</v>
      </c>
      <c r="C201" s="90"/>
      <c r="D201" s="97"/>
    </row>
    <row r="202" spans="1:4" x14ac:dyDescent="0.2">
      <c r="A202" s="61">
        <v>4153</v>
      </c>
      <c r="B202" s="89" t="s">
        <v>798</v>
      </c>
      <c r="C202" s="90"/>
      <c r="D202" s="97"/>
    </row>
    <row r="203" spans="1:4" x14ac:dyDescent="0.2">
      <c r="A203" s="61">
        <v>4155</v>
      </c>
      <c r="B203" s="89" t="s">
        <v>799</v>
      </c>
      <c r="C203" s="90"/>
      <c r="D203" s="97"/>
    </row>
    <row r="204" spans="1:4" x14ac:dyDescent="0.2">
      <c r="A204" s="61">
        <v>4156</v>
      </c>
      <c r="B204" s="89" t="s">
        <v>800</v>
      </c>
      <c r="C204" s="90"/>
      <c r="D204" s="97"/>
    </row>
    <row r="205" spans="1:4" x14ac:dyDescent="0.2">
      <c r="A205" s="61">
        <v>4159</v>
      </c>
      <c r="B205" s="89" t="s">
        <v>801</v>
      </c>
      <c r="C205" s="90"/>
      <c r="D205" s="97"/>
    </row>
    <row r="206" spans="1:4" ht="25.5" x14ac:dyDescent="0.2">
      <c r="A206" s="61">
        <v>4160</v>
      </c>
      <c r="B206" s="89" t="s">
        <v>802</v>
      </c>
      <c r="C206" s="90"/>
      <c r="D206" s="97"/>
    </row>
    <row r="207" spans="1:4" ht="25.5" x14ac:dyDescent="0.2">
      <c r="A207" s="61">
        <v>4211</v>
      </c>
      <c r="B207" s="89" t="s">
        <v>803</v>
      </c>
      <c r="C207" s="90"/>
      <c r="D207" s="97"/>
    </row>
    <row r="208" spans="1:4" ht="25.5" x14ac:dyDescent="0.2">
      <c r="A208" s="61">
        <v>4212</v>
      </c>
      <c r="B208" s="89" t="s">
        <v>804</v>
      </c>
      <c r="C208" s="90"/>
      <c r="D208" s="97"/>
    </row>
    <row r="209" spans="1:4" x14ac:dyDescent="0.2">
      <c r="A209" s="61">
        <v>4213</v>
      </c>
      <c r="B209" s="89" t="s">
        <v>89</v>
      </c>
      <c r="C209" s="90"/>
      <c r="D209" s="97"/>
    </row>
    <row r="210" spans="1:4" ht="25.5" x14ac:dyDescent="0.2">
      <c r="A210" s="61">
        <v>4214</v>
      </c>
      <c r="B210" s="89" t="s">
        <v>805</v>
      </c>
      <c r="C210" s="90"/>
      <c r="D210" s="97"/>
    </row>
    <row r="211" spans="1:4" ht="25.5" x14ac:dyDescent="0.2">
      <c r="A211" s="61">
        <v>4216</v>
      </c>
      <c r="B211" s="89" t="s">
        <v>806</v>
      </c>
      <c r="C211" s="90"/>
      <c r="D211" s="97"/>
    </row>
    <row r="212" spans="1:4" x14ac:dyDescent="0.2">
      <c r="A212" s="61">
        <v>4218</v>
      </c>
      <c r="B212" s="89" t="s">
        <v>807</v>
      </c>
      <c r="C212" s="90"/>
      <c r="D212" s="97"/>
    </row>
    <row r="213" spans="1:4" ht="25.5" x14ac:dyDescent="0.2">
      <c r="A213" s="61">
        <v>4219</v>
      </c>
      <c r="B213" s="89" t="s">
        <v>808</v>
      </c>
      <c r="C213" s="90"/>
      <c r="D213" s="97"/>
    </row>
    <row r="214" spans="1:4" x14ac:dyDescent="0.2">
      <c r="A214" s="61">
        <v>4221</v>
      </c>
      <c r="B214" s="89" t="s">
        <v>90</v>
      </c>
      <c r="C214" s="90"/>
      <c r="D214" s="97"/>
    </row>
    <row r="215" spans="1:4" x14ac:dyDescent="0.2">
      <c r="A215" s="61">
        <v>4222</v>
      </c>
      <c r="B215" s="89" t="s">
        <v>809</v>
      </c>
      <c r="C215" s="90"/>
      <c r="D215" s="97"/>
    </row>
    <row r="216" spans="1:4" x14ac:dyDescent="0.2">
      <c r="A216" s="61">
        <v>4223</v>
      </c>
      <c r="B216" s="89" t="s">
        <v>810</v>
      </c>
      <c r="C216" s="90"/>
      <c r="D216" s="97"/>
    </row>
    <row r="217" spans="1:4" ht="25.5" x14ac:dyDescent="0.2">
      <c r="A217" s="61">
        <v>4229</v>
      </c>
      <c r="B217" s="89" t="s">
        <v>811</v>
      </c>
      <c r="C217" s="90"/>
      <c r="D217" s="97"/>
    </row>
    <row r="218" spans="1:4" x14ac:dyDescent="0.2">
      <c r="A218" s="61">
        <v>4231</v>
      </c>
      <c r="B218" s="89" t="s">
        <v>812</v>
      </c>
      <c r="C218" s="90"/>
      <c r="D218" s="97"/>
    </row>
    <row r="219" spans="1:4" x14ac:dyDescent="0.2">
      <c r="A219" s="61">
        <v>4232</v>
      </c>
      <c r="B219" s="89" t="s">
        <v>813</v>
      </c>
      <c r="C219" s="90"/>
      <c r="D219" s="97"/>
    </row>
    <row r="220" spans="1:4" x14ac:dyDescent="0.2">
      <c r="A220" s="61">
        <v>4233</v>
      </c>
      <c r="B220" s="89" t="s">
        <v>814</v>
      </c>
      <c r="C220" s="90"/>
      <c r="D220" s="97"/>
    </row>
    <row r="221" spans="1:4" x14ac:dyDescent="0.2">
      <c r="A221" s="61">
        <v>4234</v>
      </c>
      <c r="B221" s="89" t="s">
        <v>815</v>
      </c>
      <c r="C221" s="90"/>
      <c r="D221" s="97"/>
    </row>
    <row r="222" spans="1:4" x14ac:dyDescent="0.2">
      <c r="A222" s="61">
        <v>4235</v>
      </c>
      <c r="B222" s="89" t="s">
        <v>816</v>
      </c>
      <c r="C222" s="90"/>
      <c r="D222" s="97"/>
    </row>
    <row r="223" spans="1:4" x14ac:dyDescent="0.2">
      <c r="A223" s="61">
        <v>4240</v>
      </c>
      <c r="B223" s="89" t="s">
        <v>817</v>
      </c>
      <c r="C223" s="90"/>
      <c r="D223" s="97"/>
    </row>
    <row r="224" spans="1:4" ht="38.25" x14ac:dyDescent="0.2">
      <c r="A224" s="67">
        <v>4251</v>
      </c>
      <c r="B224" s="92" t="s">
        <v>818</v>
      </c>
      <c r="C224" s="90">
        <v>29</v>
      </c>
      <c r="D224" s="97"/>
    </row>
    <row r="225" spans="1:4" ht="25.5" x14ac:dyDescent="0.2">
      <c r="A225" s="61">
        <v>5011</v>
      </c>
      <c r="B225" s="89" t="s">
        <v>819</v>
      </c>
      <c r="C225" s="90"/>
      <c r="D225" s="97"/>
    </row>
    <row r="226" spans="1:4" ht="25.5" x14ac:dyDescent="0.2">
      <c r="A226" s="61">
        <v>5012</v>
      </c>
      <c r="B226" s="89" t="s">
        <v>820</v>
      </c>
      <c r="C226" s="90"/>
      <c r="D226" s="97"/>
    </row>
    <row r="227" spans="1:4" ht="25.5" x14ac:dyDescent="0.2">
      <c r="A227" s="61">
        <v>5013</v>
      </c>
      <c r="B227" s="89" t="s">
        <v>821</v>
      </c>
      <c r="C227" s="90"/>
      <c r="D227" s="97"/>
    </row>
    <row r="228" spans="1:4" ht="25.5" x14ac:dyDescent="0.2">
      <c r="A228" s="61">
        <v>5014</v>
      </c>
      <c r="B228" s="89" t="s">
        <v>822</v>
      </c>
      <c r="C228" s="90"/>
      <c r="D228" s="97"/>
    </row>
    <row r="229" spans="1:4" x14ac:dyDescent="0.2">
      <c r="A229" s="61">
        <v>5019</v>
      </c>
      <c r="B229" s="89" t="s">
        <v>823</v>
      </c>
      <c r="C229" s="90"/>
      <c r="D229" s="97"/>
    </row>
    <row r="230" spans="1:4" x14ac:dyDescent="0.2">
      <c r="A230" s="61">
        <v>5021</v>
      </c>
      <c r="B230" s="89" t="s">
        <v>824</v>
      </c>
      <c r="C230" s="90"/>
      <c r="D230" s="91"/>
    </row>
    <row r="231" spans="1:4" x14ac:dyDescent="0.2">
      <c r="A231" s="61">
        <v>5022</v>
      </c>
      <c r="B231" s="89" t="s">
        <v>825</v>
      </c>
      <c r="C231" s="90"/>
      <c r="D231" s="91"/>
    </row>
    <row r="232" spans="1:4" x14ac:dyDescent="0.2">
      <c r="A232" s="61">
        <v>5023</v>
      </c>
      <c r="B232" s="89" t="s">
        <v>826</v>
      </c>
      <c r="C232" s="90"/>
      <c r="D232" s="97"/>
    </row>
    <row r="233" spans="1:4" x14ac:dyDescent="0.2">
      <c r="A233" s="61">
        <v>5024</v>
      </c>
      <c r="B233" s="89" t="s">
        <v>827</v>
      </c>
      <c r="C233" s="90"/>
      <c r="D233" s="97"/>
    </row>
    <row r="234" spans="1:4" x14ac:dyDescent="0.2">
      <c r="A234" s="61">
        <v>5025</v>
      </c>
      <c r="B234" s="89" t="s">
        <v>470</v>
      </c>
      <c r="C234" s="90"/>
      <c r="D234" s="97"/>
    </row>
    <row r="235" spans="1:4" x14ac:dyDescent="0.2">
      <c r="A235" s="61">
        <v>5026</v>
      </c>
      <c r="B235" s="89" t="s">
        <v>467</v>
      </c>
      <c r="C235" s="90"/>
      <c r="D235" s="97"/>
    </row>
    <row r="236" spans="1:4" x14ac:dyDescent="0.2">
      <c r="A236" s="61">
        <v>5027</v>
      </c>
      <c r="B236" s="89" t="s">
        <v>828</v>
      </c>
      <c r="C236" s="90"/>
      <c r="D236" s="97"/>
    </row>
    <row r="237" spans="1:4" x14ac:dyDescent="0.2">
      <c r="A237" s="61">
        <v>5028</v>
      </c>
      <c r="B237" s="89" t="s">
        <v>829</v>
      </c>
      <c r="C237" s="90"/>
      <c r="D237" s="97"/>
    </row>
    <row r="238" spans="1:4" x14ac:dyDescent="0.2">
      <c r="A238" s="58">
        <v>5029</v>
      </c>
      <c r="B238" s="105" t="s">
        <v>830</v>
      </c>
      <c r="C238" s="90"/>
      <c r="D238" s="97"/>
    </row>
    <row r="239" spans="1:4" ht="25.5" x14ac:dyDescent="0.2">
      <c r="A239" s="58">
        <v>5031</v>
      </c>
      <c r="B239" s="105" t="s">
        <v>831</v>
      </c>
      <c r="C239" s="90"/>
      <c r="D239" s="97"/>
    </row>
    <row r="240" spans="1:4" x14ac:dyDescent="0.2">
      <c r="A240" s="58">
        <v>5032</v>
      </c>
      <c r="B240" s="105" t="s">
        <v>832</v>
      </c>
      <c r="C240" s="90"/>
      <c r="D240" s="97"/>
    </row>
    <row r="241" spans="1:4" x14ac:dyDescent="0.2">
      <c r="A241" s="58">
        <v>5038</v>
      </c>
      <c r="B241" s="105" t="s">
        <v>833</v>
      </c>
      <c r="C241" s="90"/>
      <c r="D241" s="97"/>
    </row>
    <row r="242" spans="1:4" x14ac:dyDescent="0.2">
      <c r="A242" s="58">
        <v>5039</v>
      </c>
      <c r="B242" s="105" t="s">
        <v>834</v>
      </c>
      <c r="C242" s="90"/>
      <c r="D242" s="91"/>
    </row>
    <row r="243" spans="1:4" x14ac:dyDescent="0.2">
      <c r="A243" s="58">
        <v>5041</v>
      </c>
      <c r="B243" s="105" t="s">
        <v>162</v>
      </c>
      <c r="C243" s="90"/>
      <c r="D243" s="91"/>
    </row>
    <row r="244" spans="1:4" x14ac:dyDescent="0.2">
      <c r="A244" s="58">
        <v>5042</v>
      </c>
      <c r="B244" s="105" t="s">
        <v>835</v>
      </c>
      <c r="C244" s="90"/>
      <c r="D244" s="97"/>
    </row>
    <row r="245" spans="1:4" x14ac:dyDescent="0.2">
      <c r="A245" s="58">
        <v>5051</v>
      </c>
      <c r="B245" s="105" t="s">
        <v>836</v>
      </c>
      <c r="C245" s="90"/>
      <c r="D245" s="97"/>
    </row>
    <row r="246" spans="1:4" x14ac:dyDescent="0.2">
      <c r="A246" s="58">
        <v>5061</v>
      </c>
      <c r="B246" s="105" t="s">
        <v>837</v>
      </c>
      <c r="C246" s="90"/>
      <c r="D246" s="91"/>
    </row>
    <row r="247" spans="1:4" x14ac:dyDescent="0.2">
      <c r="A247" s="58">
        <v>5122</v>
      </c>
      <c r="B247" s="105" t="s">
        <v>838</v>
      </c>
      <c r="C247" s="90"/>
      <c r="D247" s="97"/>
    </row>
    <row r="248" spans="1:4" x14ac:dyDescent="0.2">
      <c r="A248" s="58">
        <v>5123</v>
      </c>
      <c r="B248" s="105" t="s">
        <v>839</v>
      </c>
      <c r="C248" s="90"/>
      <c r="D248" s="97"/>
    </row>
    <row r="249" spans="1:4" x14ac:dyDescent="0.2">
      <c r="A249" s="58">
        <v>5131</v>
      </c>
      <c r="B249" s="105" t="s">
        <v>840</v>
      </c>
      <c r="C249" s="90"/>
      <c r="D249" s="97"/>
    </row>
    <row r="250" spans="1:4" x14ac:dyDescent="0.2">
      <c r="A250" s="58">
        <v>5132</v>
      </c>
      <c r="B250" s="105" t="s">
        <v>841</v>
      </c>
      <c r="C250" s="90"/>
      <c r="D250" s="97"/>
    </row>
    <row r="251" spans="1:4" x14ac:dyDescent="0.2">
      <c r="A251" s="58">
        <v>5133</v>
      </c>
      <c r="B251" s="105" t="s">
        <v>842</v>
      </c>
      <c r="C251" s="90"/>
      <c r="D251" s="97"/>
    </row>
    <row r="252" spans="1:4" x14ac:dyDescent="0.2">
      <c r="A252" s="58">
        <v>5134</v>
      </c>
      <c r="B252" s="105" t="s">
        <v>843</v>
      </c>
      <c r="C252" s="90"/>
      <c r="D252" s="97"/>
    </row>
    <row r="253" spans="1:4" x14ac:dyDescent="0.2">
      <c r="A253" s="58">
        <v>5135</v>
      </c>
      <c r="B253" s="105" t="s">
        <v>844</v>
      </c>
      <c r="C253" s="90"/>
      <c r="D253" s="97"/>
    </row>
    <row r="254" spans="1:4" x14ac:dyDescent="0.2">
      <c r="A254" s="58">
        <v>5136</v>
      </c>
      <c r="B254" s="105" t="s">
        <v>845</v>
      </c>
      <c r="C254" s="90"/>
      <c r="D254" s="97"/>
    </row>
    <row r="255" spans="1:4" x14ac:dyDescent="0.2">
      <c r="A255" s="58">
        <v>5137</v>
      </c>
      <c r="B255" s="105" t="s">
        <v>846</v>
      </c>
      <c r="C255" s="90"/>
      <c r="D255" s="97"/>
    </row>
    <row r="256" spans="1:4" x14ac:dyDescent="0.2">
      <c r="A256" s="58">
        <v>5138</v>
      </c>
      <c r="B256" s="105" t="s">
        <v>847</v>
      </c>
      <c r="C256" s="90"/>
      <c r="D256" s="91"/>
    </row>
    <row r="257" spans="1:4" x14ac:dyDescent="0.2">
      <c r="A257" s="58">
        <v>5139</v>
      </c>
      <c r="B257" s="105" t="s">
        <v>848</v>
      </c>
      <c r="C257" s="90"/>
      <c r="D257" s="97"/>
    </row>
    <row r="258" spans="1:4" x14ac:dyDescent="0.2">
      <c r="A258" s="58">
        <v>5141</v>
      </c>
      <c r="B258" s="105" t="s">
        <v>849</v>
      </c>
      <c r="C258" s="90"/>
      <c r="D258" s="97"/>
    </row>
    <row r="259" spans="1:4" x14ac:dyDescent="0.2">
      <c r="A259" s="58">
        <v>5142</v>
      </c>
      <c r="B259" s="105" t="s">
        <v>850</v>
      </c>
      <c r="C259" s="90"/>
      <c r="D259" s="91"/>
    </row>
    <row r="260" spans="1:4" x14ac:dyDescent="0.2">
      <c r="A260" s="58">
        <v>5143</v>
      </c>
      <c r="B260" s="105" t="s">
        <v>851</v>
      </c>
      <c r="C260" s="90"/>
      <c r="D260" s="91"/>
    </row>
    <row r="261" spans="1:4" x14ac:dyDescent="0.2">
      <c r="A261" s="58">
        <v>5144</v>
      </c>
      <c r="B261" s="105" t="s">
        <v>852</v>
      </c>
      <c r="C261" s="90"/>
      <c r="D261" s="91"/>
    </row>
    <row r="262" spans="1:4" ht="25.5" x14ac:dyDescent="0.2">
      <c r="A262" s="58">
        <v>5145</v>
      </c>
      <c r="B262" s="105" t="s">
        <v>853</v>
      </c>
      <c r="C262" s="90"/>
      <c r="D262" s="91"/>
    </row>
    <row r="263" spans="1:4" ht="25.5" x14ac:dyDescent="0.2">
      <c r="A263" s="58">
        <v>5146</v>
      </c>
      <c r="B263" s="105" t="s">
        <v>854</v>
      </c>
      <c r="C263" s="90"/>
      <c r="D263" s="97"/>
    </row>
    <row r="264" spans="1:4" ht="25.5" x14ac:dyDescent="0.2">
      <c r="A264" s="58">
        <v>5147</v>
      </c>
      <c r="B264" s="105" t="s">
        <v>855</v>
      </c>
      <c r="C264" s="90"/>
      <c r="D264" s="97"/>
    </row>
    <row r="265" spans="1:4" ht="25.5" x14ac:dyDescent="0.2">
      <c r="A265" s="58">
        <v>5148</v>
      </c>
      <c r="B265" s="105" t="s">
        <v>856</v>
      </c>
      <c r="C265" s="90"/>
      <c r="D265" s="97"/>
    </row>
    <row r="266" spans="1:4" x14ac:dyDescent="0.2">
      <c r="A266" s="58">
        <v>5149</v>
      </c>
      <c r="B266" s="105" t="s">
        <v>857</v>
      </c>
      <c r="C266" s="90"/>
      <c r="D266" s="97"/>
    </row>
    <row r="267" spans="1:4" x14ac:dyDescent="0.2">
      <c r="A267" s="58">
        <v>5151</v>
      </c>
      <c r="B267" s="105" t="s">
        <v>858</v>
      </c>
      <c r="C267" s="90"/>
      <c r="D267" s="97"/>
    </row>
    <row r="268" spans="1:4" x14ac:dyDescent="0.2">
      <c r="A268" s="58">
        <v>5152</v>
      </c>
      <c r="B268" s="105" t="s">
        <v>859</v>
      </c>
      <c r="C268" s="90"/>
      <c r="D268" s="97"/>
    </row>
    <row r="269" spans="1:4" x14ac:dyDescent="0.2">
      <c r="A269" s="58">
        <v>5153</v>
      </c>
      <c r="B269" s="105" t="s">
        <v>860</v>
      </c>
      <c r="C269" s="90"/>
      <c r="D269" s="97"/>
    </row>
    <row r="270" spans="1:4" x14ac:dyDescent="0.2">
      <c r="A270" s="58">
        <v>5154</v>
      </c>
      <c r="B270" s="105" t="s">
        <v>223</v>
      </c>
      <c r="C270" s="90"/>
      <c r="D270" s="97"/>
    </row>
    <row r="271" spans="1:4" x14ac:dyDescent="0.2">
      <c r="A271" s="58">
        <v>5155</v>
      </c>
      <c r="B271" s="105" t="s">
        <v>861</v>
      </c>
      <c r="C271" s="90"/>
      <c r="D271" s="97"/>
    </row>
    <row r="272" spans="1:4" x14ac:dyDescent="0.2">
      <c r="A272" s="58">
        <v>5156</v>
      </c>
      <c r="B272" s="105" t="s">
        <v>862</v>
      </c>
      <c r="C272" s="90"/>
      <c r="D272" s="91"/>
    </row>
    <row r="273" spans="1:4" x14ac:dyDescent="0.2">
      <c r="A273" s="58">
        <v>5157</v>
      </c>
      <c r="B273" s="105" t="s">
        <v>863</v>
      </c>
      <c r="C273" s="90"/>
      <c r="D273" s="97"/>
    </row>
    <row r="274" spans="1:4" x14ac:dyDescent="0.2">
      <c r="A274" s="58">
        <v>5159</v>
      </c>
      <c r="B274" s="105" t="s">
        <v>864</v>
      </c>
      <c r="C274" s="90"/>
      <c r="D274" s="97"/>
    </row>
    <row r="275" spans="1:4" x14ac:dyDescent="0.2">
      <c r="A275" s="58">
        <v>5161</v>
      </c>
      <c r="B275" s="105" t="s">
        <v>865</v>
      </c>
      <c r="C275" s="90"/>
      <c r="D275" s="91"/>
    </row>
    <row r="276" spans="1:4" x14ac:dyDescent="0.2">
      <c r="A276" s="58">
        <v>5162</v>
      </c>
      <c r="B276" s="105" t="s">
        <v>866</v>
      </c>
      <c r="C276" s="90"/>
      <c r="D276" s="97"/>
    </row>
    <row r="277" spans="1:4" x14ac:dyDescent="0.2">
      <c r="A277" s="58">
        <v>5163</v>
      </c>
      <c r="B277" s="105" t="s">
        <v>867</v>
      </c>
      <c r="C277" s="90"/>
      <c r="D277" s="91"/>
    </row>
    <row r="278" spans="1:4" x14ac:dyDescent="0.2">
      <c r="A278" s="58">
        <v>5164</v>
      </c>
      <c r="B278" s="105" t="s">
        <v>868</v>
      </c>
      <c r="C278" s="90"/>
      <c r="D278" s="97"/>
    </row>
    <row r="279" spans="1:4" x14ac:dyDescent="0.2">
      <c r="A279" s="58">
        <v>5165</v>
      </c>
      <c r="B279" s="105" t="s">
        <v>869</v>
      </c>
      <c r="C279" s="90"/>
      <c r="D279" s="91"/>
    </row>
    <row r="280" spans="1:4" x14ac:dyDescent="0.2">
      <c r="A280" s="58">
        <v>5166</v>
      </c>
      <c r="B280" s="105" t="s">
        <v>870</v>
      </c>
      <c r="C280" s="90"/>
      <c r="D280" s="91"/>
    </row>
    <row r="281" spans="1:4" x14ac:dyDescent="0.2">
      <c r="A281" s="58">
        <v>5167</v>
      </c>
      <c r="B281" s="105" t="s">
        <v>871</v>
      </c>
      <c r="C281" s="90"/>
      <c r="D281" s="97"/>
    </row>
    <row r="282" spans="1:4" ht="25.5" x14ac:dyDescent="0.2">
      <c r="A282" s="58">
        <v>5168</v>
      </c>
      <c r="B282" s="105" t="s">
        <v>872</v>
      </c>
      <c r="C282" s="90"/>
      <c r="D282" s="91"/>
    </row>
    <row r="283" spans="1:4" x14ac:dyDescent="0.2">
      <c r="A283" s="58">
        <v>5169</v>
      </c>
      <c r="B283" s="105" t="s">
        <v>873</v>
      </c>
      <c r="C283" s="90"/>
      <c r="D283" s="97"/>
    </row>
    <row r="284" spans="1:4" x14ac:dyDescent="0.2">
      <c r="A284" s="58">
        <v>5171</v>
      </c>
      <c r="B284" s="105" t="s">
        <v>874</v>
      </c>
      <c r="C284" s="90"/>
      <c r="D284" s="97"/>
    </row>
    <row r="285" spans="1:4" x14ac:dyDescent="0.2">
      <c r="A285" s="58">
        <v>5172</v>
      </c>
      <c r="B285" s="105" t="s">
        <v>875</v>
      </c>
      <c r="C285" s="90"/>
      <c r="D285" s="97"/>
    </row>
    <row r="286" spans="1:4" x14ac:dyDescent="0.2">
      <c r="A286" s="58">
        <v>5173</v>
      </c>
      <c r="B286" s="105" t="s">
        <v>876</v>
      </c>
      <c r="C286" s="90"/>
      <c r="D286" s="97"/>
    </row>
    <row r="287" spans="1:4" x14ac:dyDescent="0.2">
      <c r="A287" s="58">
        <v>5175</v>
      </c>
      <c r="B287" s="105" t="s">
        <v>877</v>
      </c>
      <c r="C287" s="90"/>
      <c r="D287" s="97"/>
    </row>
    <row r="288" spans="1:4" x14ac:dyDescent="0.2">
      <c r="A288" s="58">
        <v>5176</v>
      </c>
      <c r="B288" s="105" t="s">
        <v>878</v>
      </c>
      <c r="C288" s="90"/>
      <c r="D288" s="91"/>
    </row>
    <row r="289" spans="1:4" x14ac:dyDescent="0.2">
      <c r="A289" s="58">
        <v>5177</v>
      </c>
      <c r="B289" s="105" t="s">
        <v>879</v>
      </c>
      <c r="C289" s="90"/>
      <c r="D289" s="91"/>
    </row>
    <row r="290" spans="1:4" x14ac:dyDescent="0.2">
      <c r="A290" s="58">
        <v>5178</v>
      </c>
      <c r="B290" s="105" t="s">
        <v>880</v>
      </c>
      <c r="C290" s="90"/>
      <c r="D290" s="97"/>
    </row>
    <row r="291" spans="1:4" x14ac:dyDescent="0.2">
      <c r="A291" s="58">
        <v>5179</v>
      </c>
      <c r="B291" s="105" t="s">
        <v>881</v>
      </c>
      <c r="C291" s="90"/>
      <c r="D291" s="91"/>
    </row>
    <row r="292" spans="1:4" x14ac:dyDescent="0.2">
      <c r="A292" s="58">
        <v>5181</v>
      </c>
      <c r="B292" s="105" t="s">
        <v>882</v>
      </c>
      <c r="C292" s="90"/>
      <c r="D292" s="97"/>
    </row>
    <row r="293" spans="1:4" x14ac:dyDescent="0.2">
      <c r="A293" s="58">
        <v>5182</v>
      </c>
      <c r="B293" s="105" t="s">
        <v>883</v>
      </c>
      <c r="C293" s="90"/>
      <c r="D293" s="97"/>
    </row>
    <row r="294" spans="1:4" x14ac:dyDescent="0.2">
      <c r="A294" s="58">
        <v>5183</v>
      </c>
      <c r="B294" s="105" t="s">
        <v>884</v>
      </c>
      <c r="C294" s="90"/>
      <c r="D294" s="97"/>
    </row>
    <row r="295" spans="1:4" x14ac:dyDescent="0.2">
      <c r="A295" s="58">
        <v>5184</v>
      </c>
      <c r="B295" s="105" t="s">
        <v>885</v>
      </c>
      <c r="C295" s="90"/>
      <c r="D295" s="97"/>
    </row>
    <row r="296" spans="1:4" x14ac:dyDescent="0.2">
      <c r="A296" s="58">
        <v>5185</v>
      </c>
      <c r="B296" s="105" t="s">
        <v>886</v>
      </c>
      <c r="C296" s="90"/>
      <c r="D296" s="91"/>
    </row>
    <row r="297" spans="1:4" x14ac:dyDescent="0.2">
      <c r="A297" s="58">
        <v>5189</v>
      </c>
      <c r="B297" s="105" t="s">
        <v>887</v>
      </c>
      <c r="C297" s="90"/>
      <c r="D297" s="97"/>
    </row>
    <row r="298" spans="1:4" x14ac:dyDescent="0.2">
      <c r="A298" s="58">
        <v>5191</v>
      </c>
      <c r="B298" s="105" t="s">
        <v>888</v>
      </c>
      <c r="C298" s="90"/>
      <c r="D298" s="97"/>
    </row>
    <row r="299" spans="1:4" x14ac:dyDescent="0.2">
      <c r="A299" s="58">
        <v>5192</v>
      </c>
      <c r="B299" s="105" t="s">
        <v>889</v>
      </c>
      <c r="C299" s="90"/>
      <c r="D299" s="97"/>
    </row>
    <row r="300" spans="1:4" x14ac:dyDescent="0.2">
      <c r="A300" s="58">
        <v>5193</v>
      </c>
      <c r="B300" s="105" t="s">
        <v>890</v>
      </c>
      <c r="C300" s="90"/>
      <c r="D300" s="91"/>
    </row>
    <row r="301" spans="1:4" x14ac:dyDescent="0.2">
      <c r="A301" s="58">
        <v>5194</v>
      </c>
      <c r="B301" s="105" t="s">
        <v>891</v>
      </c>
      <c r="C301" s="90"/>
      <c r="D301" s="97"/>
    </row>
    <row r="302" spans="1:4" ht="25.5" x14ac:dyDescent="0.2">
      <c r="A302" s="58">
        <v>5195</v>
      </c>
      <c r="B302" s="105" t="s">
        <v>892</v>
      </c>
      <c r="C302" s="90"/>
      <c r="D302" s="91"/>
    </row>
    <row r="303" spans="1:4" ht="25.5" x14ac:dyDescent="0.2">
      <c r="A303" s="58">
        <v>5196</v>
      </c>
      <c r="B303" s="105" t="s">
        <v>893</v>
      </c>
      <c r="C303" s="90"/>
      <c r="D303" s="91"/>
    </row>
    <row r="304" spans="1:4" ht="25.5" x14ac:dyDescent="0.2">
      <c r="A304" s="58">
        <v>5197</v>
      </c>
      <c r="B304" s="105" t="s">
        <v>894</v>
      </c>
      <c r="C304" s="90"/>
      <c r="D304" s="97"/>
    </row>
    <row r="305" spans="1:4" ht="25.5" x14ac:dyDescent="0.2">
      <c r="A305" s="58">
        <v>5198</v>
      </c>
      <c r="B305" s="105" t="s">
        <v>895</v>
      </c>
      <c r="C305" s="90"/>
      <c r="D305" s="97"/>
    </row>
    <row r="306" spans="1:4" x14ac:dyDescent="0.2">
      <c r="A306" s="58">
        <v>5199</v>
      </c>
      <c r="B306" s="105" t="s">
        <v>896</v>
      </c>
      <c r="C306" s="90"/>
      <c r="D306" s="97"/>
    </row>
    <row r="307" spans="1:4" x14ac:dyDescent="0.2">
      <c r="A307" s="58">
        <v>5211</v>
      </c>
      <c r="B307" s="105" t="s">
        <v>897</v>
      </c>
      <c r="C307" s="90"/>
      <c r="D307" s="97"/>
    </row>
    <row r="308" spans="1:4" ht="25.5" x14ac:dyDescent="0.2">
      <c r="A308" s="58">
        <v>5212</v>
      </c>
      <c r="B308" s="105" t="s">
        <v>898</v>
      </c>
      <c r="C308" s="90"/>
      <c r="D308" s="97"/>
    </row>
    <row r="309" spans="1:4" ht="25.5" x14ac:dyDescent="0.2">
      <c r="A309" s="58">
        <v>5213</v>
      </c>
      <c r="B309" s="105" t="s">
        <v>899</v>
      </c>
      <c r="C309" s="90"/>
      <c r="D309" s="97"/>
    </row>
    <row r="310" spans="1:4" ht="25.5" x14ac:dyDescent="0.2">
      <c r="A310" s="58">
        <v>5214</v>
      </c>
      <c r="B310" s="105" t="s">
        <v>900</v>
      </c>
      <c r="C310" s="90"/>
      <c r="D310" s="91"/>
    </row>
    <row r="311" spans="1:4" ht="25.5" x14ac:dyDescent="0.2">
      <c r="A311" s="58">
        <v>5215</v>
      </c>
      <c r="B311" s="105" t="s">
        <v>901</v>
      </c>
      <c r="C311" s="90"/>
      <c r="D311" s="91"/>
    </row>
    <row r="312" spans="1:4" ht="25.5" x14ac:dyDescent="0.2">
      <c r="A312" s="58">
        <v>5216</v>
      </c>
      <c r="B312" s="105" t="s">
        <v>902</v>
      </c>
      <c r="C312" s="90"/>
      <c r="D312" s="91"/>
    </row>
    <row r="313" spans="1:4" ht="25.5" x14ac:dyDescent="0.2">
      <c r="A313" s="58">
        <v>5219</v>
      </c>
      <c r="B313" s="105" t="s">
        <v>903</v>
      </c>
      <c r="C313" s="90"/>
      <c r="D313" s="97"/>
    </row>
    <row r="314" spans="1:4" ht="25.5" x14ac:dyDescent="0.2">
      <c r="A314" s="58">
        <v>5221</v>
      </c>
      <c r="B314" s="105" t="s">
        <v>904</v>
      </c>
      <c r="C314" s="90"/>
      <c r="D314" s="97"/>
    </row>
    <row r="315" spans="1:4" x14ac:dyDescent="0.2">
      <c r="A315" s="58">
        <v>5222</v>
      </c>
      <c r="B315" s="105" t="s">
        <v>905</v>
      </c>
      <c r="C315" s="90"/>
      <c r="D315" s="97"/>
    </row>
    <row r="316" spans="1:4" ht="25.5" x14ac:dyDescent="0.2">
      <c r="A316" s="58">
        <v>5223</v>
      </c>
      <c r="B316" s="105" t="s">
        <v>906</v>
      </c>
      <c r="C316" s="90"/>
      <c r="D316" s="91"/>
    </row>
    <row r="317" spans="1:4" x14ac:dyDescent="0.2">
      <c r="A317" s="58">
        <v>5224</v>
      </c>
      <c r="B317" s="105" t="s">
        <v>907</v>
      </c>
      <c r="C317" s="90"/>
      <c r="D317" s="97"/>
    </row>
    <row r="318" spans="1:4" ht="25.5" x14ac:dyDescent="0.2">
      <c r="A318" s="58">
        <v>5225</v>
      </c>
      <c r="B318" s="105" t="s">
        <v>908</v>
      </c>
      <c r="C318" s="90"/>
      <c r="D318" s="97"/>
    </row>
    <row r="319" spans="1:4" ht="25.5" x14ac:dyDescent="0.2">
      <c r="A319" s="58">
        <v>5229</v>
      </c>
      <c r="B319" s="105" t="s">
        <v>909</v>
      </c>
      <c r="C319" s="90"/>
      <c r="D319" s="97"/>
    </row>
    <row r="320" spans="1:4" ht="25.5" x14ac:dyDescent="0.2">
      <c r="A320" s="58">
        <v>5250</v>
      </c>
      <c r="B320" s="105" t="s">
        <v>910</v>
      </c>
      <c r="C320" s="90"/>
      <c r="D320" s="97"/>
    </row>
    <row r="321" spans="1:4" x14ac:dyDescent="0.2">
      <c r="A321" s="58">
        <v>5311</v>
      </c>
      <c r="B321" s="105" t="s">
        <v>911</v>
      </c>
      <c r="C321" s="90"/>
      <c r="D321" s="97"/>
    </row>
    <row r="322" spans="1:4" x14ac:dyDescent="0.2">
      <c r="A322" s="58">
        <v>5312</v>
      </c>
      <c r="B322" s="105" t="s">
        <v>912</v>
      </c>
      <c r="C322" s="90"/>
      <c r="D322" s="97"/>
    </row>
    <row r="323" spans="1:4" ht="25.5" x14ac:dyDescent="0.2">
      <c r="A323" s="58">
        <v>5313</v>
      </c>
      <c r="B323" s="105" t="s">
        <v>913</v>
      </c>
      <c r="C323" s="90"/>
      <c r="D323" s="97"/>
    </row>
    <row r="324" spans="1:4" ht="25.5" x14ac:dyDescent="0.2">
      <c r="A324" s="58">
        <v>5314</v>
      </c>
      <c r="B324" s="105" t="s">
        <v>914</v>
      </c>
      <c r="C324" s="90"/>
      <c r="D324" s="97"/>
    </row>
    <row r="325" spans="1:4" x14ac:dyDescent="0.2">
      <c r="A325" s="58">
        <v>5315</v>
      </c>
      <c r="B325" s="105" t="s">
        <v>915</v>
      </c>
      <c r="C325" s="90"/>
      <c r="D325" s="97"/>
    </row>
    <row r="326" spans="1:4" ht="25.5" x14ac:dyDescent="0.2">
      <c r="A326" s="58">
        <v>5316</v>
      </c>
      <c r="B326" s="105" t="s">
        <v>916</v>
      </c>
      <c r="C326" s="90"/>
      <c r="D326" s="97"/>
    </row>
    <row r="327" spans="1:4" ht="25.5" x14ac:dyDescent="0.2">
      <c r="A327" s="58">
        <v>5317</v>
      </c>
      <c r="B327" s="105" t="s">
        <v>917</v>
      </c>
      <c r="C327" s="90"/>
      <c r="D327" s="97"/>
    </row>
    <row r="328" spans="1:4" ht="25.5" x14ac:dyDescent="0.2">
      <c r="A328" s="58">
        <v>5318</v>
      </c>
      <c r="B328" s="105" t="s">
        <v>918</v>
      </c>
      <c r="C328" s="90"/>
      <c r="D328" s="97"/>
    </row>
    <row r="329" spans="1:4" ht="25.5" x14ac:dyDescent="0.2">
      <c r="A329" s="58">
        <v>5319</v>
      </c>
      <c r="B329" s="105" t="s">
        <v>919</v>
      </c>
      <c r="C329" s="90"/>
      <c r="D329" s="91"/>
    </row>
    <row r="330" spans="1:4" x14ac:dyDescent="0.2">
      <c r="A330" s="58">
        <v>5321</v>
      </c>
      <c r="B330" s="105" t="s">
        <v>920</v>
      </c>
      <c r="C330" s="90"/>
      <c r="D330" s="91"/>
    </row>
    <row r="331" spans="1:4" ht="25.5" x14ac:dyDescent="0.2">
      <c r="A331" s="58">
        <v>5322</v>
      </c>
      <c r="B331" s="105" t="s">
        <v>921</v>
      </c>
      <c r="C331" s="90"/>
      <c r="D331" s="91"/>
    </row>
    <row r="332" spans="1:4" x14ac:dyDescent="0.2">
      <c r="A332" s="58">
        <v>5323</v>
      </c>
      <c r="B332" s="105" t="s">
        <v>922</v>
      </c>
      <c r="C332" s="90"/>
      <c r="D332" s="97"/>
    </row>
    <row r="333" spans="1:4" ht="25.5" x14ac:dyDescent="0.2">
      <c r="A333" s="58">
        <v>5324</v>
      </c>
      <c r="B333" s="105" t="s">
        <v>923</v>
      </c>
      <c r="C333" s="90"/>
      <c r="D333" s="97"/>
    </row>
    <row r="334" spans="1:4" x14ac:dyDescent="0.2">
      <c r="A334" s="58">
        <v>5325</v>
      </c>
      <c r="B334" s="105" t="s">
        <v>924</v>
      </c>
      <c r="C334" s="90"/>
      <c r="D334" s="97"/>
    </row>
    <row r="335" spans="1:4" ht="25.5" x14ac:dyDescent="0.2">
      <c r="A335" s="58">
        <v>5329</v>
      </c>
      <c r="B335" s="105" t="s">
        <v>925</v>
      </c>
      <c r="C335" s="90"/>
      <c r="D335" s="97"/>
    </row>
    <row r="336" spans="1:4" ht="25.5" x14ac:dyDescent="0.2">
      <c r="A336" s="58">
        <v>5331</v>
      </c>
      <c r="B336" s="105" t="s">
        <v>926</v>
      </c>
      <c r="C336" s="90"/>
      <c r="D336" s="97"/>
    </row>
    <row r="337" spans="1:4" x14ac:dyDescent="0.2">
      <c r="A337" s="58">
        <v>5332</v>
      </c>
      <c r="B337" s="105" t="s">
        <v>927</v>
      </c>
      <c r="C337" s="90"/>
      <c r="D337" s="97"/>
    </row>
    <row r="338" spans="1:4" ht="25.5" x14ac:dyDescent="0.2">
      <c r="A338" s="58">
        <v>5333</v>
      </c>
      <c r="B338" s="105" t="s">
        <v>928</v>
      </c>
      <c r="C338" s="90"/>
      <c r="D338" s="97"/>
    </row>
    <row r="339" spans="1:4" x14ac:dyDescent="0.2">
      <c r="A339" s="58">
        <v>5334</v>
      </c>
      <c r="B339" s="105" t="s">
        <v>929</v>
      </c>
      <c r="C339" s="90"/>
      <c r="D339" s="91"/>
    </row>
    <row r="340" spans="1:4" ht="25.5" x14ac:dyDescent="0.2">
      <c r="A340" s="58">
        <v>5336</v>
      </c>
      <c r="B340" s="105" t="s">
        <v>930</v>
      </c>
      <c r="C340" s="90"/>
      <c r="D340" s="97"/>
    </row>
    <row r="341" spans="1:4" x14ac:dyDescent="0.2">
      <c r="A341" s="58">
        <v>5339</v>
      </c>
      <c r="B341" s="105" t="s">
        <v>931</v>
      </c>
      <c r="C341" s="90"/>
      <c r="D341" s="97"/>
    </row>
    <row r="342" spans="1:4" ht="25.5" x14ac:dyDescent="0.2">
      <c r="A342" s="58">
        <v>5341</v>
      </c>
      <c r="B342" s="105" t="s">
        <v>932</v>
      </c>
      <c r="C342" s="90"/>
      <c r="D342" s="97"/>
    </row>
    <row r="343" spans="1:4" ht="25.5" x14ac:dyDescent="0.2">
      <c r="A343" s="58">
        <v>5342</v>
      </c>
      <c r="B343" s="105" t="s">
        <v>933</v>
      </c>
      <c r="C343" s="90"/>
      <c r="D343" s="97"/>
    </row>
    <row r="344" spans="1:4" x14ac:dyDescent="0.2">
      <c r="A344" s="58">
        <v>5343</v>
      </c>
      <c r="B344" s="105" t="s">
        <v>934</v>
      </c>
      <c r="C344" s="90"/>
      <c r="D344" s="97"/>
    </row>
    <row r="345" spans="1:4" ht="25.5" x14ac:dyDescent="0.2">
      <c r="A345" s="58">
        <v>5344</v>
      </c>
      <c r="B345" s="105" t="s">
        <v>935</v>
      </c>
      <c r="C345" s="90"/>
      <c r="D345" s="97"/>
    </row>
    <row r="346" spans="1:4" x14ac:dyDescent="0.2">
      <c r="A346" s="58">
        <v>5345</v>
      </c>
      <c r="B346" s="105" t="s">
        <v>177</v>
      </c>
      <c r="C346" s="90"/>
      <c r="D346" s="97"/>
    </row>
    <row r="347" spans="1:4" x14ac:dyDescent="0.2">
      <c r="A347" s="58">
        <v>5346</v>
      </c>
      <c r="B347" s="105" t="s">
        <v>936</v>
      </c>
      <c r="C347" s="90"/>
      <c r="D347" s="91"/>
    </row>
    <row r="348" spans="1:4" ht="38.25" x14ac:dyDescent="0.2">
      <c r="A348" s="106">
        <v>5347</v>
      </c>
      <c r="B348" s="68" t="s">
        <v>937</v>
      </c>
      <c r="C348" s="90">
        <v>47</v>
      </c>
      <c r="D348" s="97"/>
    </row>
    <row r="349" spans="1:4" x14ac:dyDescent="0.2">
      <c r="A349" s="58">
        <v>5349</v>
      </c>
      <c r="B349" s="97" t="s">
        <v>178</v>
      </c>
      <c r="C349" s="90"/>
      <c r="D349" s="97"/>
    </row>
    <row r="350" spans="1:4" x14ac:dyDescent="0.2">
      <c r="A350" s="58">
        <v>5350</v>
      </c>
      <c r="B350" s="97" t="s">
        <v>938</v>
      </c>
      <c r="C350" s="90"/>
      <c r="D350" s="97"/>
    </row>
    <row r="351" spans="1:4" x14ac:dyDescent="0.2">
      <c r="A351" s="58">
        <v>5361</v>
      </c>
      <c r="B351" s="97" t="s">
        <v>939</v>
      </c>
      <c r="C351" s="90"/>
      <c r="D351" s="97"/>
    </row>
    <row r="352" spans="1:4" x14ac:dyDescent="0.2">
      <c r="A352" s="58">
        <v>5362</v>
      </c>
      <c r="B352" s="97" t="s">
        <v>940</v>
      </c>
      <c r="C352" s="90"/>
      <c r="D352" s="97"/>
    </row>
    <row r="353" spans="1:4" x14ac:dyDescent="0.2">
      <c r="A353" s="58">
        <v>5363</v>
      </c>
      <c r="B353" s="97" t="s">
        <v>941</v>
      </c>
      <c r="C353" s="90"/>
      <c r="D353" s="91"/>
    </row>
    <row r="354" spans="1:4" x14ac:dyDescent="0.2">
      <c r="A354" s="106">
        <v>5364</v>
      </c>
      <c r="B354" s="68" t="s">
        <v>942</v>
      </c>
      <c r="C354" s="90">
        <v>49</v>
      </c>
      <c r="D354" s="97"/>
    </row>
    <row r="355" spans="1:4" ht="25.5" x14ac:dyDescent="0.2">
      <c r="A355" s="58">
        <v>5365</v>
      </c>
      <c r="B355" s="97" t="s">
        <v>943</v>
      </c>
      <c r="C355" s="90"/>
      <c r="D355" s="97"/>
    </row>
    <row r="356" spans="1:4" ht="25.5" x14ac:dyDescent="0.2">
      <c r="A356" s="58">
        <v>5366</v>
      </c>
      <c r="B356" s="97" t="s">
        <v>944</v>
      </c>
      <c r="C356" s="90"/>
      <c r="D356" s="97"/>
    </row>
    <row r="357" spans="1:4" ht="25.5" x14ac:dyDescent="0.2">
      <c r="A357" s="58">
        <v>5367</v>
      </c>
      <c r="B357" s="97" t="s">
        <v>945</v>
      </c>
      <c r="C357" s="90"/>
      <c r="D357" s="97"/>
    </row>
    <row r="358" spans="1:4" ht="38.25" x14ac:dyDescent="0.2">
      <c r="A358" s="58">
        <v>5368</v>
      </c>
      <c r="B358" s="97" t="s">
        <v>946</v>
      </c>
      <c r="C358" s="90"/>
      <c r="D358" s="97"/>
    </row>
    <row r="359" spans="1:4" ht="25.5" x14ac:dyDescent="0.2">
      <c r="A359" s="58">
        <v>5369</v>
      </c>
      <c r="B359" s="97" t="s">
        <v>919</v>
      </c>
      <c r="C359" s="90"/>
      <c r="D359" s="97"/>
    </row>
    <row r="360" spans="1:4" x14ac:dyDescent="0.2">
      <c r="A360" s="58">
        <v>5410</v>
      </c>
      <c r="B360" s="97" t="s">
        <v>947</v>
      </c>
      <c r="C360" s="90"/>
      <c r="D360" s="97"/>
    </row>
    <row r="361" spans="1:4" x14ac:dyDescent="0.2">
      <c r="A361" s="58">
        <v>5421</v>
      </c>
      <c r="B361" s="105" t="s">
        <v>948</v>
      </c>
      <c r="C361" s="90"/>
      <c r="D361" s="97"/>
    </row>
    <row r="362" spans="1:4" x14ac:dyDescent="0.2">
      <c r="A362" s="107">
        <v>5422</v>
      </c>
      <c r="B362" s="108" t="s">
        <v>949</v>
      </c>
      <c r="C362" s="90"/>
      <c r="D362" s="97"/>
    </row>
    <row r="363" spans="1:4" x14ac:dyDescent="0.2">
      <c r="A363" s="58">
        <v>5423</v>
      </c>
      <c r="B363" s="105" t="s">
        <v>950</v>
      </c>
      <c r="C363" s="90"/>
      <c r="D363" s="97"/>
    </row>
    <row r="364" spans="1:4" x14ac:dyDescent="0.2">
      <c r="A364" s="58">
        <v>5424</v>
      </c>
      <c r="B364" s="105" t="s">
        <v>951</v>
      </c>
      <c r="C364" s="90"/>
      <c r="D364" s="97"/>
    </row>
    <row r="365" spans="1:4" ht="25.5" x14ac:dyDescent="0.2">
      <c r="A365" s="58">
        <v>5425</v>
      </c>
      <c r="B365" s="105" t="s">
        <v>952</v>
      </c>
      <c r="C365" s="90"/>
      <c r="D365" s="91"/>
    </row>
    <row r="366" spans="1:4" x14ac:dyDescent="0.2">
      <c r="A366" s="109">
        <v>5429</v>
      </c>
      <c r="B366" s="110" t="s">
        <v>953</v>
      </c>
      <c r="C366" s="90"/>
      <c r="D366" s="97"/>
    </row>
    <row r="367" spans="1:4" x14ac:dyDescent="0.2">
      <c r="A367" s="61">
        <v>5491</v>
      </c>
      <c r="B367" s="89" t="s">
        <v>954</v>
      </c>
      <c r="C367" s="90"/>
      <c r="D367" s="97"/>
    </row>
    <row r="368" spans="1:4" x14ac:dyDescent="0.2">
      <c r="A368" s="58">
        <v>5492</v>
      </c>
      <c r="B368" s="105" t="s">
        <v>955</v>
      </c>
      <c r="C368" s="90"/>
      <c r="D368" s="97"/>
    </row>
    <row r="369" spans="1:4" x14ac:dyDescent="0.2">
      <c r="A369" s="58">
        <v>5493</v>
      </c>
      <c r="B369" s="105" t="s">
        <v>956</v>
      </c>
      <c r="C369" s="90"/>
      <c r="D369" s="91"/>
    </row>
    <row r="370" spans="1:4" ht="25.5" x14ac:dyDescent="0.2">
      <c r="A370" s="58">
        <v>5494</v>
      </c>
      <c r="B370" s="105" t="s">
        <v>957</v>
      </c>
      <c r="C370" s="90"/>
      <c r="D370" s="97"/>
    </row>
    <row r="371" spans="1:4" x14ac:dyDescent="0.2">
      <c r="A371" s="61">
        <v>5495</v>
      </c>
      <c r="B371" s="89" t="s">
        <v>958</v>
      </c>
      <c r="C371" s="90"/>
      <c r="D371" s="97"/>
    </row>
    <row r="372" spans="1:4" x14ac:dyDescent="0.2">
      <c r="A372" s="58">
        <v>5496</v>
      </c>
      <c r="B372" s="105" t="s">
        <v>959</v>
      </c>
      <c r="C372" s="90"/>
      <c r="D372" s="97"/>
    </row>
    <row r="373" spans="1:4" x14ac:dyDescent="0.2">
      <c r="A373" s="58">
        <v>5497</v>
      </c>
      <c r="B373" s="105" t="s">
        <v>960</v>
      </c>
      <c r="C373" s="90"/>
      <c r="D373" s="97"/>
    </row>
    <row r="374" spans="1:4" ht="25.5" x14ac:dyDescent="0.2">
      <c r="A374" s="58">
        <v>5498</v>
      </c>
      <c r="B374" s="105" t="s">
        <v>961</v>
      </c>
      <c r="C374" s="90"/>
      <c r="D374" s="97"/>
    </row>
    <row r="375" spans="1:4" x14ac:dyDescent="0.2">
      <c r="A375" s="58">
        <v>5499</v>
      </c>
      <c r="B375" s="105" t="s">
        <v>169</v>
      </c>
      <c r="C375" s="90"/>
      <c r="D375" s="97"/>
    </row>
    <row r="376" spans="1:4" ht="25.5" x14ac:dyDescent="0.2">
      <c r="A376" s="58">
        <v>5511</v>
      </c>
      <c r="B376" s="105" t="s">
        <v>962</v>
      </c>
      <c r="C376" s="90"/>
      <c r="D376" s="97"/>
    </row>
    <row r="377" spans="1:4" x14ac:dyDescent="0.2">
      <c r="A377" s="58">
        <v>5512</v>
      </c>
      <c r="B377" s="105" t="s">
        <v>963</v>
      </c>
      <c r="C377" s="90"/>
      <c r="D377" s="97"/>
    </row>
    <row r="378" spans="1:4" ht="25.5" x14ac:dyDescent="0.2">
      <c r="A378" s="58">
        <v>5513</v>
      </c>
      <c r="B378" s="105" t="s">
        <v>964</v>
      </c>
      <c r="C378" s="90"/>
      <c r="D378" s="97"/>
    </row>
    <row r="379" spans="1:4" ht="25.5" x14ac:dyDescent="0.2">
      <c r="A379" s="58">
        <v>5514</v>
      </c>
      <c r="B379" s="105" t="s">
        <v>965</v>
      </c>
      <c r="C379" s="90"/>
      <c r="D379" s="97"/>
    </row>
    <row r="380" spans="1:4" ht="25.5" x14ac:dyDescent="0.2">
      <c r="A380" s="58">
        <v>5515</v>
      </c>
      <c r="B380" s="105" t="s">
        <v>966</v>
      </c>
      <c r="C380" s="90"/>
      <c r="D380" s="97"/>
    </row>
    <row r="381" spans="1:4" x14ac:dyDescent="0.2">
      <c r="A381" s="58">
        <v>5516</v>
      </c>
      <c r="B381" s="105" t="s">
        <v>967</v>
      </c>
      <c r="C381" s="90"/>
      <c r="D381" s="97"/>
    </row>
    <row r="382" spans="1:4" x14ac:dyDescent="0.2">
      <c r="A382" s="58">
        <v>5520</v>
      </c>
      <c r="B382" s="105" t="s">
        <v>968</v>
      </c>
      <c r="C382" s="111"/>
      <c r="D382" s="97"/>
    </row>
    <row r="383" spans="1:4" x14ac:dyDescent="0.2">
      <c r="A383" s="58">
        <v>5531</v>
      </c>
      <c r="B383" s="105" t="s">
        <v>969</v>
      </c>
      <c r="C383" s="90"/>
      <c r="D383" s="97"/>
    </row>
    <row r="384" spans="1:4" x14ac:dyDescent="0.2">
      <c r="A384" s="58">
        <v>5532</v>
      </c>
      <c r="B384" s="105" t="s">
        <v>970</v>
      </c>
      <c r="C384" s="90"/>
      <c r="D384" s="97"/>
    </row>
    <row r="385" spans="1:4" x14ac:dyDescent="0.2">
      <c r="A385" s="58">
        <v>5541</v>
      </c>
      <c r="B385" s="105" t="s">
        <v>971</v>
      </c>
      <c r="C385" s="90"/>
      <c r="D385" s="97"/>
    </row>
    <row r="386" spans="1:4" ht="25.5" x14ac:dyDescent="0.2">
      <c r="A386" s="58">
        <v>5542</v>
      </c>
      <c r="B386" s="105" t="s">
        <v>972</v>
      </c>
      <c r="C386" s="90"/>
      <c r="D386" s="97"/>
    </row>
    <row r="387" spans="1:4" x14ac:dyDescent="0.2">
      <c r="A387" s="58">
        <v>5611</v>
      </c>
      <c r="B387" s="105" t="s">
        <v>973</v>
      </c>
      <c r="C387" s="90"/>
      <c r="D387" s="97"/>
    </row>
    <row r="388" spans="1:4" ht="25.5" x14ac:dyDescent="0.2">
      <c r="A388" s="58">
        <v>5612</v>
      </c>
      <c r="B388" s="105" t="s">
        <v>974</v>
      </c>
      <c r="C388" s="90"/>
      <c r="D388" s="97"/>
    </row>
    <row r="389" spans="1:4" ht="25.5" x14ac:dyDescent="0.2">
      <c r="A389" s="58">
        <v>5613</v>
      </c>
      <c r="B389" s="105" t="s">
        <v>975</v>
      </c>
      <c r="C389" s="90"/>
      <c r="D389" s="97"/>
    </row>
    <row r="390" spans="1:4" ht="25.5" x14ac:dyDescent="0.2">
      <c r="A390" s="58">
        <v>5614</v>
      </c>
      <c r="B390" s="105" t="s">
        <v>976</v>
      </c>
      <c r="C390" s="90"/>
      <c r="D390" s="97"/>
    </row>
    <row r="391" spans="1:4" ht="25.5" x14ac:dyDescent="0.2">
      <c r="A391" s="58">
        <v>5615</v>
      </c>
      <c r="B391" s="105" t="s">
        <v>977</v>
      </c>
      <c r="C391" s="90"/>
      <c r="D391" s="97"/>
    </row>
    <row r="392" spans="1:4" ht="25.5" x14ac:dyDescent="0.2">
      <c r="A392" s="58">
        <v>5619</v>
      </c>
      <c r="B392" s="105" t="s">
        <v>978</v>
      </c>
      <c r="C392" s="90"/>
      <c r="D392" s="97"/>
    </row>
    <row r="393" spans="1:4" ht="25.5" x14ac:dyDescent="0.2">
      <c r="A393" s="58">
        <v>5621</v>
      </c>
      <c r="B393" s="105" t="s">
        <v>979</v>
      </c>
      <c r="C393" s="90"/>
      <c r="D393" s="97"/>
    </row>
    <row r="394" spans="1:4" x14ac:dyDescent="0.2">
      <c r="A394" s="58">
        <v>5622</v>
      </c>
      <c r="B394" s="105" t="s">
        <v>980</v>
      </c>
      <c r="C394" s="90"/>
      <c r="D394" s="97"/>
    </row>
    <row r="395" spans="1:4" ht="25.5" x14ac:dyDescent="0.2">
      <c r="A395" s="58">
        <v>5623</v>
      </c>
      <c r="B395" s="105" t="s">
        <v>981</v>
      </c>
      <c r="C395" s="90"/>
      <c r="D395" s="97"/>
    </row>
    <row r="396" spans="1:4" ht="25.5" x14ac:dyDescent="0.2">
      <c r="A396" s="58">
        <v>5624</v>
      </c>
      <c r="B396" s="105" t="s">
        <v>982</v>
      </c>
      <c r="C396" s="90"/>
      <c r="D396" s="97"/>
    </row>
    <row r="397" spans="1:4" ht="25.5" x14ac:dyDescent="0.2">
      <c r="A397" s="58">
        <v>5629</v>
      </c>
      <c r="B397" s="105" t="s">
        <v>983</v>
      </c>
      <c r="C397" s="90"/>
      <c r="D397" s="97"/>
    </row>
    <row r="398" spans="1:4" x14ac:dyDescent="0.2">
      <c r="A398" s="58">
        <v>5631</v>
      </c>
      <c r="B398" s="105" t="s">
        <v>984</v>
      </c>
      <c r="C398" s="90"/>
      <c r="D398" s="97"/>
    </row>
    <row r="399" spans="1:4" x14ac:dyDescent="0.2">
      <c r="A399" s="58">
        <v>5632</v>
      </c>
      <c r="B399" s="105" t="s">
        <v>985</v>
      </c>
      <c r="C399" s="90"/>
      <c r="D399" s="97"/>
    </row>
    <row r="400" spans="1:4" ht="25.5" x14ac:dyDescent="0.2">
      <c r="A400" s="58">
        <v>5633</v>
      </c>
      <c r="B400" s="105" t="s">
        <v>986</v>
      </c>
      <c r="C400" s="90"/>
      <c r="D400" s="97"/>
    </row>
    <row r="401" spans="1:4" ht="25.5" x14ac:dyDescent="0.2">
      <c r="A401" s="58">
        <v>5634</v>
      </c>
      <c r="B401" s="105" t="s">
        <v>987</v>
      </c>
      <c r="C401" s="90"/>
      <c r="D401" s="97"/>
    </row>
    <row r="402" spans="1:4" ht="25.5" x14ac:dyDescent="0.2">
      <c r="A402" s="58">
        <v>5639</v>
      </c>
      <c r="B402" s="105" t="s">
        <v>988</v>
      </c>
      <c r="C402" s="90"/>
      <c r="D402" s="97"/>
    </row>
    <row r="403" spans="1:4" x14ac:dyDescent="0.2">
      <c r="A403" s="58">
        <v>5641</v>
      </c>
      <c r="B403" s="105" t="s">
        <v>989</v>
      </c>
      <c r="C403" s="90"/>
      <c r="D403" s="97"/>
    </row>
    <row r="404" spans="1:4" x14ac:dyDescent="0.2">
      <c r="A404" s="58">
        <v>5642</v>
      </c>
      <c r="B404" s="105" t="s">
        <v>990</v>
      </c>
      <c r="C404" s="90"/>
      <c r="D404" s="97"/>
    </row>
    <row r="405" spans="1:4" x14ac:dyDescent="0.2">
      <c r="A405" s="58">
        <v>5643</v>
      </c>
      <c r="B405" s="105" t="s">
        <v>991</v>
      </c>
      <c r="C405" s="90"/>
      <c r="D405" s="97"/>
    </row>
    <row r="406" spans="1:4" ht="25.5" x14ac:dyDescent="0.2">
      <c r="A406" s="58">
        <v>5649</v>
      </c>
      <c r="B406" s="105" t="s">
        <v>992</v>
      </c>
      <c r="C406" s="90"/>
      <c r="D406" s="97"/>
    </row>
    <row r="407" spans="1:4" ht="25.5" x14ac:dyDescent="0.2">
      <c r="A407" s="58">
        <v>5651</v>
      </c>
      <c r="B407" s="105" t="s">
        <v>993</v>
      </c>
      <c r="C407" s="90"/>
      <c r="D407" s="97"/>
    </row>
    <row r="408" spans="1:4" x14ac:dyDescent="0.2">
      <c r="A408" s="58">
        <v>5652</v>
      </c>
      <c r="B408" s="105" t="s">
        <v>994</v>
      </c>
      <c r="C408" s="90"/>
      <c r="D408" s="97"/>
    </row>
    <row r="409" spans="1:4" ht="25.5" x14ac:dyDescent="0.2">
      <c r="A409" s="58">
        <v>5659</v>
      </c>
      <c r="B409" s="105" t="s">
        <v>995</v>
      </c>
      <c r="C409" s="90"/>
      <c r="D409" s="97"/>
    </row>
    <row r="410" spans="1:4" x14ac:dyDescent="0.2">
      <c r="A410" s="58">
        <v>5660</v>
      </c>
      <c r="B410" s="105" t="s">
        <v>996</v>
      </c>
      <c r="C410" s="90"/>
      <c r="D410" s="97"/>
    </row>
    <row r="411" spans="1:4" x14ac:dyDescent="0.2">
      <c r="A411" s="58">
        <v>5670</v>
      </c>
      <c r="B411" s="105" t="s">
        <v>997</v>
      </c>
      <c r="C411" s="90"/>
      <c r="D411" s="97"/>
    </row>
    <row r="412" spans="1:4" ht="25.5" x14ac:dyDescent="0.2">
      <c r="A412" s="58">
        <v>5710</v>
      </c>
      <c r="B412" s="105" t="s">
        <v>998</v>
      </c>
      <c r="C412" s="90"/>
      <c r="D412" s="97"/>
    </row>
    <row r="413" spans="1:4" ht="25.5" x14ac:dyDescent="0.2">
      <c r="A413" s="58">
        <v>5720</v>
      </c>
      <c r="B413" s="105" t="s">
        <v>999</v>
      </c>
      <c r="C413" s="90"/>
      <c r="D413" s="97"/>
    </row>
    <row r="414" spans="1:4" ht="25.5" x14ac:dyDescent="0.2">
      <c r="A414" s="58">
        <v>5730</v>
      </c>
      <c r="B414" s="105" t="s">
        <v>1000</v>
      </c>
      <c r="C414" s="90"/>
      <c r="D414" s="97"/>
    </row>
    <row r="415" spans="1:4" ht="25.5" x14ac:dyDescent="0.2">
      <c r="A415" s="58">
        <v>5740</v>
      </c>
      <c r="B415" s="105" t="s">
        <v>1001</v>
      </c>
      <c r="C415" s="90"/>
      <c r="D415" s="97"/>
    </row>
    <row r="416" spans="1:4" ht="25.5" x14ac:dyDescent="0.2">
      <c r="A416" s="58">
        <v>5750</v>
      </c>
      <c r="B416" s="105" t="s">
        <v>1002</v>
      </c>
      <c r="C416" s="90"/>
      <c r="D416" s="97"/>
    </row>
    <row r="417" spans="1:4" ht="25.5" x14ac:dyDescent="0.2">
      <c r="A417" s="58">
        <v>5760</v>
      </c>
      <c r="B417" s="105" t="s">
        <v>1003</v>
      </c>
      <c r="C417" s="90"/>
      <c r="D417" s="97"/>
    </row>
    <row r="418" spans="1:4" ht="25.5" x14ac:dyDescent="0.2">
      <c r="A418" s="58">
        <v>5770</v>
      </c>
      <c r="B418" s="105" t="s">
        <v>1004</v>
      </c>
      <c r="C418" s="90"/>
      <c r="D418" s="91"/>
    </row>
    <row r="419" spans="1:4" x14ac:dyDescent="0.2">
      <c r="A419" s="58">
        <v>5790</v>
      </c>
      <c r="B419" s="105" t="s">
        <v>1005</v>
      </c>
      <c r="C419" s="90"/>
      <c r="D419" s="91"/>
    </row>
    <row r="420" spans="1:4" x14ac:dyDescent="0.2">
      <c r="A420" s="58">
        <v>5811</v>
      </c>
      <c r="B420" s="105" t="s">
        <v>1006</v>
      </c>
      <c r="C420" s="90"/>
      <c r="D420" s="91"/>
    </row>
    <row r="421" spans="1:4" x14ac:dyDescent="0.2">
      <c r="A421" s="58">
        <v>5901</v>
      </c>
      <c r="B421" s="105" t="s">
        <v>1007</v>
      </c>
      <c r="C421" s="90"/>
      <c r="D421" s="91"/>
    </row>
    <row r="422" spans="1:4" x14ac:dyDescent="0.2">
      <c r="A422" s="58">
        <v>5902</v>
      </c>
      <c r="B422" s="105" t="s">
        <v>1008</v>
      </c>
      <c r="C422" s="90"/>
      <c r="D422" s="91"/>
    </row>
    <row r="423" spans="1:4" x14ac:dyDescent="0.2">
      <c r="A423" s="58">
        <v>5903</v>
      </c>
      <c r="B423" s="105" t="s">
        <v>1009</v>
      </c>
      <c r="C423" s="90"/>
      <c r="D423" s="91"/>
    </row>
    <row r="424" spans="1:4" ht="25.5" x14ac:dyDescent="0.2">
      <c r="A424" s="58">
        <v>5904</v>
      </c>
      <c r="B424" s="105" t="s">
        <v>1010</v>
      </c>
      <c r="C424" s="90"/>
      <c r="D424" s="91"/>
    </row>
    <row r="425" spans="1:4" x14ac:dyDescent="0.2">
      <c r="A425" s="58">
        <v>5909</v>
      </c>
      <c r="B425" s="105" t="s">
        <v>1011</v>
      </c>
      <c r="C425" s="90"/>
      <c r="D425" s="91"/>
    </row>
    <row r="426" spans="1:4" x14ac:dyDescent="0.2">
      <c r="A426" s="58">
        <v>5991</v>
      </c>
      <c r="B426" s="105" t="s">
        <v>1012</v>
      </c>
      <c r="C426" s="90"/>
      <c r="D426" s="91"/>
    </row>
    <row r="427" spans="1:4" x14ac:dyDescent="0.2">
      <c r="A427" s="58">
        <v>6111</v>
      </c>
      <c r="B427" s="105" t="s">
        <v>1013</v>
      </c>
      <c r="C427" s="90"/>
      <c r="D427" s="91"/>
    </row>
    <row r="428" spans="1:4" x14ac:dyDescent="0.2">
      <c r="A428" s="58">
        <v>6112</v>
      </c>
      <c r="B428" s="105" t="s">
        <v>1014</v>
      </c>
      <c r="C428" s="90"/>
      <c r="D428" s="97"/>
    </row>
    <row r="429" spans="1:4" x14ac:dyDescent="0.2">
      <c r="A429" s="58">
        <v>6113</v>
      </c>
      <c r="B429" s="105" t="s">
        <v>1015</v>
      </c>
      <c r="C429" s="90"/>
      <c r="D429" s="97"/>
    </row>
    <row r="430" spans="1:4" x14ac:dyDescent="0.2">
      <c r="A430" s="58">
        <v>6119</v>
      </c>
      <c r="B430" s="105" t="s">
        <v>1016</v>
      </c>
      <c r="C430" s="90"/>
      <c r="D430" s="97"/>
    </row>
    <row r="431" spans="1:4" x14ac:dyDescent="0.2">
      <c r="A431" s="58">
        <v>6121</v>
      </c>
      <c r="B431" s="105" t="s">
        <v>1017</v>
      </c>
      <c r="C431" s="90"/>
      <c r="D431" s="97"/>
    </row>
    <row r="432" spans="1:4" x14ac:dyDescent="0.2">
      <c r="A432" s="58">
        <v>6122</v>
      </c>
      <c r="B432" s="105" t="s">
        <v>1018</v>
      </c>
      <c r="C432" s="90"/>
      <c r="D432" s="97"/>
    </row>
    <row r="433" spans="1:4" x14ac:dyDescent="0.2">
      <c r="A433" s="58">
        <v>6123</v>
      </c>
      <c r="B433" s="105" t="s">
        <v>1019</v>
      </c>
      <c r="C433" s="90"/>
      <c r="D433" s="97"/>
    </row>
    <row r="434" spans="1:4" x14ac:dyDescent="0.2">
      <c r="A434" s="58">
        <v>6124</v>
      </c>
      <c r="B434" s="105" t="s">
        <v>1020</v>
      </c>
      <c r="C434" s="90"/>
      <c r="D434" s="91"/>
    </row>
    <row r="435" spans="1:4" x14ac:dyDescent="0.2">
      <c r="A435" s="58">
        <v>6125</v>
      </c>
      <c r="B435" s="105" t="s">
        <v>1021</v>
      </c>
      <c r="C435" s="90"/>
      <c r="D435" s="91"/>
    </row>
    <row r="436" spans="1:4" x14ac:dyDescent="0.2">
      <c r="A436" s="58">
        <v>6127</v>
      </c>
      <c r="B436" s="105" t="s">
        <v>1022</v>
      </c>
      <c r="C436" s="90"/>
      <c r="D436" s="91"/>
    </row>
    <row r="437" spans="1:4" ht="25.5" x14ac:dyDescent="0.2">
      <c r="A437" s="58">
        <v>6129</v>
      </c>
      <c r="B437" s="105" t="s">
        <v>1023</v>
      </c>
      <c r="C437" s="90"/>
      <c r="D437" s="91"/>
    </row>
    <row r="438" spans="1:4" x14ac:dyDescent="0.2">
      <c r="A438" s="58">
        <v>6130</v>
      </c>
      <c r="B438" s="105" t="s">
        <v>1024</v>
      </c>
      <c r="C438" s="90"/>
      <c r="D438" s="97"/>
    </row>
    <row r="439" spans="1:4" x14ac:dyDescent="0.2">
      <c r="A439" s="58">
        <v>6141</v>
      </c>
      <c r="B439" s="105" t="s">
        <v>1025</v>
      </c>
      <c r="C439" s="90"/>
      <c r="D439" s="97"/>
    </row>
    <row r="440" spans="1:4" x14ac:dyDescent="0.2">
      <c r="A440" s="58">
        <v>6142</v>
      </c>
      <c r="B440" s="105" t="s">
        <v>1026</v>
      </c>
      <c r="C440" s="90"/>
      <c r="D440" s="97"/>
    </row>
    <row r="441" spans="1:4" x14ac:dyDescent="0.2">
      <c r="A441" s="58">
        <v>6201</v>
      </c>
      <c r="B441" s="105" t="s">
        <v>1027</v>
      </c>
      <c r="C441" s="90"/>
      <c r="D441" s="97"/>
    </row>
    <row r="442" spans="1:4" x14ac:dyDescent="0.2">
      <c r="A442" s="58">
        <v>6202</v>
      </c>
      <c r="B442" s="105" t="s">
        <v>1028</v>
      </c>
      <c r="C442" s="90"/>
      <c r="D442" s="97"/>
    </row>
    <row r="443" spans="1:4" x14ac:dyDescent="0.2">
      <c r="A443" s="58">
        <v>6209</v>
      </c>
      <c r="B443" s="105" t="s">
        <v>1029</v>
      </c>
      <c r="C443" s="90"/>
      <c r="D443" s="97"/>
    </row>
    <row r="444" spans="1:4" x14ac:dyDescent="0.2">
      <c r="A444" s="58">
        <v>6211</v>
      </c>
      <c r="B444" s="105" t="s">
        <v>1030</v>
      </c>
      <c r="C444" s="90"/>
      <c r="D444" s="97"/>
    </row>
    <row r="445" spans="1:4" x14ac:dyDescent="0.2">
      <c r="A445" s="58">
        <v>6212</v>
      </c>
      <c r="B445" s="105" t="s">
        <v>1031</v>
      </c>
      <c r="C445" s="90"/>
      <c r="D445" s="97"/>
    </row>
    <row r="446" spans="1:4" x14ac:dyDescent="0.2">
      <c r="A446" s="58">
        <v>6213</v>
      </c>
      <c r="B446" s="105" t="s">
        <v>1032</v>
      </c>
      <c r="C446" s="90"/>
      <c r="D446" s="97"/>
    </row>
    <row r="447" spans="1:4" x14ac:dyDescent="0.2">
      <c r="A447" s="58">
        <v>6311</v>
      </c>
      <c r="B447" s="105" t="s">
        <v>1033</v>
      </c>
      <c r="C447" s="90"/>
      <c r="D447" s="97"/>
    </row>
    <row r="448" spans="1:4" ht="25.5" x14ac:dyDescent="0.2">
      <c r="A448" s="58">
        <v>6312</v>
      </c>
      <c r="B448" s="105" t="s">
        <v>1034</v>
      </c>
      <c r="C448" s="90"/>
      <c r="D448" s="97"/>
    </row>
    <row r="449" spans="1:4" ht="25.5" x14ac:dyDescent="0.2">
      <c r="A449" s="58">
        <v>6313</v>
      </c>
      <c r="B449" s="105" t="s">
        <v>1035</v>
      </c>
      <c r="C449" s="90"/>
      <c r="D449" s="91"/>
    </row>
    <row r="450" spans="1:4" ht="25.5" x14ac:dyDescent="0.2">
      <c r="A450" s="58">
        <v>6314</v>
      </c>
      <c r="B450" s="105" t="s">
        <v>1036</v>
      </c>
      <c r="C450" s="90"/>
      <c r="D450" s="91"/>
    </row>
    <row r="451" spans="1:4" ht="25.5" x14ac:dyDescent="0.2">
      <c r="A451" s="58">
        <v>6315</v>
      </c>
      <c r="B451" s="105" t="s">
        <v>1037</v>
      </c>
      <c r="C451" s="90"/>
      <c r="D451" s="91"/>
    </row>
    <row r="452" spans="1:4" ht="25.5" x14ac:dyDescent="0.2">
      <c r="A452" s="58">
        <v>6316</v>
      </c>
      <c r="B452" s="105" t="s">
        <v>1038</v>
      </c>
      <c r="C452" s="90"/>
      <c r="D452" s="91"/>
    </row>
    <row r="453" spans="1:4" x14ac:dyDescent="0.2">
      <c r="A453" s="58">
        <v>6319</v>
      </c>
      <c r="B453" s="105" t="s">
        <v>1039</v>
      </c>
      <c r="C453" s="90"/>
      <c r="D453" s="91"/>
    </row>
    <row r="454" spans="1:4" ht="25.5" x14ac:dyDescent="0.2">
      <c r="A454" s="58">
        <v>6321</v>
      </c>
      <c r="B454" s="105" t="s">
        <v>1040</v>
      </c>
      <c r="C454" s="90"/>
      <c r="D454" s="91"/>
    </row>
    <row r="455" spans="1:4" x14ac:dyDescent="0.2">
      <c r="A455" s="58">
        <v>6322</v>
      </c>
      <c r="B455" s="105" t="s">
        <v>1041</v>
      </c>
      <c r="C455" s="90"/>
      <c r="D455" s="91"/>
    </row>
    <row r="456" spans="1:4" ht="25.5" x14ac:dyDescent="0.2">
      <c r="A456" s="58">
        <v>6323</v>
      </c>
      <c r="B456" s="105" t="s">
        <v>1042</v>
      </c>
      <c r="C456" s="90"/>
      <c r="D456" s="91"/>
    </row>
    <row r="457" spans="1:4" x14ac:dyDescent="0.2">
      <c r="A457" s="58">
        <v>6324</v>
      </c>
      <c r="B457" s="105" t="s">
        <v>1043</v>
      </c>
      <c r="C457" s="90"/>
      <c r="D457" s="91"/>
    </row>
    <row r="458" spans="1:4" ht="25.5" x14ac:dyDescent="0.2">
      <c r="A458" s="58">
        <v>6329</v>
      </c>
      <c r="B458" s="105" t="s">
        <v>1044</v>
      </c>
      <c r="C458" s="90"/>
      <c r="D458" s="91"/>
    </row>
    <row r="459" spans="1:4" x14ac:dyDescent="0.2">
      <c r="A459" s="58">
        <v>6331</v>
      </c>
      <c r="B459" s="105" t="s">
        <v>1045</v>
      </c>
      <c r="C459" s="90"/>
      <c r="D459" s="91"/>
    </row>
    <row r="460" spans="1:4" x14ac:dyDescent="0.2">
      <c r="A460" s="58">
        <v>6332</v>
      </c>
      <c r="B460" s="105" t="s">
        <v>1046</v>
      </c>
      <c r="C460" s="90"/>
      <c r="D460" s="91"/>
    </row>
    <row r="461" spans="1:4" x14ac:dyDescent="0.2">
      <c r="A461" s="58">
        <v>6333</v>
      </c>
      <c r="B461" s="105" t="s">
        <v>1047</v>
      </c>
      <c r="C461" s="90"/>
      <c r="D461" s="91"/>
    </row>
    <row r="462" spans="1:4" ht="25.5" x14ac:dyDescent="0.2">
      <c r="A462" s="58">
        <v>6334</v>
      </c>
      <c r="B462" s="105" t="s">
        <v>1048</v>
      </c>
      <c r="C462" s="90"/>
      <c r="D462" s="91"/>
    </row>
    <row r="463" spans="1:4" x14ac:dyDescent="0.2">
      <c r="A463" s="58">
        <v>6335</v>
      </c>
      <c r="B463" s="105" t="s">
        <v>1049</v>
      </c>
      <c r="C463" s="90"/>
      <c r="D463" s="91"/>
    </row>
    <row r="464" spans="1:4" x14ac:dyDescent="0.2">
      <c r="A464" s="58">
        <v>6339</v>
      </c>
      <c r="B464" s="105" t="s">
        <v>1050</v>
      </c>
      <c r="C464" s="90"/>
      <c r="D464" s="91"/>
    </row>
    <row r="465" spans="1:4" x14ac:dyDescent="0.2">
      <c r="A465" s="58">
        <v>6341</v>
      </c>
      <c r="B465" s="105" t="s">
        <v>1051</v>
      </c>
      <c r="C465" s="90"/>
      <c r="D465" s="91"/>
    </row>
    <row r="466" spans="1:4" x14ac:dyDescent="0.2">
      <c r="A466" s="58">
        <v>6342</v>
      </c>
      <c r="B466" s="105" t="s">
        <v>1052</v>
      </c>
      <c r="C466" s="90"/>
      <c r="D466" s="91"/>
    </row>
    <row r="467" spans="1:4" ht="25.5" x14ac:dyDescent="0.2">
      <c r="A467" s="58">
        <v>6343</v>
      </c>
      <c r="B467" s="105" t="s">
        <v>1053</v>
      </c>
      <c r="C467" s="90"/>
      <c r="D467" s="91"/>
    </row>
    <row r="468" spans="1:4" ht="25.5" x14ac:dyDescent="0.2">
      <c r="A468" s="58">
        <v>6344</v>
      </c>
      <c r="B468" s="105" t="s">
        <v>1054</v>
      </c>
      <c r="C468" s="90"/>
      <c r="D468" s="91"/>
    </row>
    <row r="469" spans="1:4" x14ac:dyDescent="0.2">
      <c r="A469" s="58">
        <v>6345</v>
      </c>
      <c r="B469" s="105" t="s">
        <v>1055</v>
      </c>
      <c r="C469" s="90"/>
      <c r="D469" s="91"/>
    </row>
    <row r="470" spans="1:4" ht="25.5" x14ac:dyDescent="0.2">
      <c r="A470" s="58">
        <v>6349</v>
      </c>
      <c r="B470" s="105" t="s">
        <v>1056</v>
      </c>
      <c r="C470" s="90"/>
      <c r="D470" s="91"/>
    </row>
    <row r="471" spans="1:4" ht="25.5" x14ac:dyDescent="0.2">
      <c r="A471" s="58">
        <v>6351</v>
      </c>
      <c r="B471" s="105" t="s">
        <v>1057</v>
      </c>
      <c r="C471" s="90"/>
      <c r="D471" s="91"/>
    </row>
    <row r="472" spans="1:4" x14ac:dyDescent="0.2">
      <c r="A472" s="58">
        <v>6352</v>
      </c>
      <c r="B472" s="105" t="s">
        <v>1058</v>
      </c>
      <c r="C472" s="90"/>
      <c r="D472" s="91"/>
    </row>
    <row r="473" spans="1:4" ht="25.5" x14ac:dyDescent="0.2">
      <c r="A473" s="58">
        <v>6353</v>
      </c>
      <c r="B473" s="105" t="s">
        <v>1059</v>
      </c>
      <c r="C473" s="90"/>
      <c r="D473" s="91"/>
    </row>
    <row r="474" spans="1:4" x14ac:dyDescent="0.2">
      <c r="A474" s="58">
        <v>6354</v>
      </c>
      <c r="B474" s="105" t="s">
        <v>1060</v>
      </c>
      <c r="C474" s="90"/>
      <c r="D474" s="91"/>
    </row>
    <row r="475" spans="1:4" ht="25.5" x14ac:dyDescent="0.2">
      <c r="A475" s="58">
        <v>6356</v>
      </c>
      <c r="B475" s="105" t="s">
        <v>1061</v>
      </c>
      <c r="C475" s="90"/>
      <c r="D475" s="91"/>
    </row>
    <row r="476" spans="1:4" ht="25.5" x14ac:dyDescent="0.2">
      <c r="A476" s="58">
        <v>6359</v>
      </c>
      <c r="B476" s="105" t="s">
        <v>1062</v>
      </c>
      <c r="C476" s="90"/>
      <c r="D476" s="91"/>
    </row>
    <row r="477" spans="1:4" ht="25.5" x14ac:dyDescent="0.2">
      <c r="A477" s="58">
        <v>6361</v>
      </c>
      <c r="B477" s="105" t="s">
        <v>1063</v>
      </c>
      <c r="C477" s="90"/>
      <c r="D477" s="91"/>
    </row>
    <row r="478" spans="1:4" x14ac:dyDescent="0.2">
      <c r="A478" s="58">
        <v>6362</v>
      </c>
      <c r="B478" s="105" t="s">
        <v>1064</v>
      </c>
      <c r="C478" s="90"/>
      <c r="D478" s="91"/>
    </row>
    <row r="479" spans="1:4" ht="51" x14ac:dyDescent="0.2">
      <c r="A479" s="106">
        <v>6363</v>
      </c>
      <c r="B479" s="112" t="s">
        <v>1065</v>
      </c>
      <c r="C479" s="90">
        <v>64</v>
      </c>
      <c r="D479" s="91"/>
    </row>
    <row r="480" spans="1:4" ht="25.5" x14ac:dyDescent="0.2">
      <c r="A480" s="58">
        <v>6371</v>
      </c>
      <c r="B480" s="105" t="s">
        <v>1066</v>
      </c>
      <c r="C480" s="90"/>
      <c r="D480" s="91"/>
    </row>
    <row r="481" spans="1:4" x14ac:dyDescent="0.2">
      <c r="A481" s="58">
        <v>6379</v>
      </c>
      <c r="B481" s="105" t="s">
        <v>1067</v>
      </c>
      <c r="C481" s="90"/>
      <c r="D481" s="91"/>
    </row>
    <row r="482" spans="1:4" x14ac:dyDescent="0.2">
      <c r="A482" s="58">
        <v>6380</v>
      </c>
      <c r="B482" s="105" t="s">
        <v>1068</v>
      </c>
      <c r="C482" s="90"/>
      <c r="D482" s="91"/>
    </row>
    <row r="483" spans="1:4" x14ac:dyDescent="0.2">
      <c r="A483" s="58">
        <v>6411</v>
      </c>
      <c r="B483" s="105" t="s">
        <v>1069</v>
      </c>
      <c r="C483" s="90"/>
      <c r="D483" s="91"/>
    </row>
    <row r="484" spans="1:4" ht="25.5" x14ac:dyDescent="0.2">
      <c r="A484" s="58">
        <v>6412</v>
      </c>
      <c r="B484" s="105" t="s">
        <v>1070</v>
      </c>
      <c r="C484" s="90"/>
      <c r="D484" s="91"/>
    </row>
    <row r="485" spans="1:4" ht="25.5" x14ac:dyDescent="0.2">
      <c r="A485" s="58">
        <v>6413</v>
      </c>
      <c r="B485" s="105" t="s">
        <v>1071</v>
      </c>
      <c r="C485" s="90"/>
      <c r="D485" s="91"/>
    </row>
    <row r="486" spans="1:4" ht="25.5" x14ac:dyDescent="0.2">
      <c r="A486" s="58">
        <v>6414</v>
      </c>
      <c r="B486" s="62" t="s">
        <v>1072</v>
      </c>
      <c r="C486" s="90"/>
      <c r="D486" s="91"/>
    </row>
    <row r="487" spans="1:4" ht="25.5" x14ac:dyDescent="0.2">
      <c r="A487" s="58">
        <v>6415</v>
      </c>
      <c r="B487" s="62" t="s">
        <v>1073</v>
      </c>
      <c r="C487" s="90"/>
      <c r="D487" s="91"/>
    </row>
    <row r="488" spans="1:4" ht="25.5" x14ac:dyDescent="0.2">
      <c r="A488" s="58">
        <v>6419</v>
      </c>
      <c r="B488" s="62" t="s">
        <v>1074</v>
      </c>
      <c r="C488" s="90"/>
      <c r="D488" s="91"/>
    </row>
    <row r="489" spans="1:4" ht="25.5" x14ac:dyDescent="0.2">
      <c r="A489" s="58">
        <v>6421</v>
      </c>
      <c r="B489" s="62" t="s">
        <v>1075</v>
      </c>
      <c r="C489" s="90"/>
      <c r="D489" s="91"/>
    </row>
    <row r="490" spans="1:4" x14ac:dyDescent="0.2">
      <c r="A490" s="58">
        <v>6422</v>
      </c>
      <c r="B490" s="62" t="s">
        <v>1076</v>
      </c>
      <c r="C490" s="90"/>
      <c r="D490" s="91"/>
    </row>
    <row r="491" spans="1:4" ht="25.5" x14ac:dyDescent="0.2">
      <c r="A491" s="58">
        <v>6423</v>
      </c>
      <c r="B491" s="62" t="s">
        <v>1077</v>
      </c>
      <c r="C491" s="90"/>
      <c r="D491" s="91"/>
    </row>
    <row r="492" spans="1:4" ht="25.5" x14ac:dyDescent="0.2">
      <c r="A492" s="58">
        <v>6424</v>
      </c>
      <c r="B492" s="62" t="s">
        <v>1078</v>
      </c>
      <c r="C492" s="90"/>
      <c r="D492" s="91"/>
    </row>
    <row r="493" spans="1:4" ht="25.5" x14ac:dyDescent="0.2">
      <c r="A493" s="58">
        <v>6429</v>
      </c>
      <c r="B493" s="62" t="s">
        <v>1079</v>
      </c>
      <c r="C493" s="90"/>
      <c r="D493" s="91"/>
    </row>
    <row r="494" spans="1:4" x14ac:dyDescent="0.2">
      <c r="A494" s="58">
        <v>6431</v>
      </c>
      <c r="B494" s="62" t="s">
        <v>1080</v>
      </c>
      <c r="C494" s="90"/>
      <c r="D494" s="91"/>
    </row>
    <row r="495" spans="1:4" x14ac:dyDescent="0.2">
      <c r="A495" s="58">
        <v>6432</v>
      </c>
      <c r="B495" s="62" t="s">
        <v>1081</v>
      </c>
      <c r="C495" s="90"/>
      <c r="D495" s="91"/>
    </row>
    <row r="496" spans="1:4" ht="25.5" x14ac:dyDescent="0.2">
      <c r="A496" s="58">
        <v>6433</v>
      </c>
      <c r="B496" s="62" t="s">
        <v>1082</v>
      </c>
      <c r="C496" s="90"/>
      <c r="D496" s="91"/>
    </row>
    <row r="497" spans="1:4" ht="25.5" x14ac:dyDescent="0.2">
      <c r="A497" s="58">
        <v>6434</v>
      </c>
      <c r="B497" s="62" t="s">
        <v>1083</v>
      </c>
      <c r="C497" s="90"/>
      <c r="D497" s="91"/>
    </row>
    <row r="498" spans="1:4" ht="25.5" x14ac:dyDescent="0.2">
      <c r="A498" s="58">
        <v>6439</v>
      </c>
      <c r="B498" s="62" t="s">
        <v>1084</v>
      </c>
      <c r="C498" s="90"/>
      <c r="D498" s="91"/>
    </row>
    <row r="499" spans="1:4" x14ac:dyDescent="0.2">
      <c r="A499" s="58">
        <v>6441</v>
      </c>
      <c r="B499" s="62" t="s">
        <v>1085</v>
      </c>
      <c r="C499" s="90"/>
      <c r="D499" s="91"/>
    </row>
    <row r="500" spans="1:4" x14ac:dyDescent="0.2">
      <c r="A500" s="58">
        <v>6442</v>
      </c>
      <c r="B500" s="62" t="s">
        <v>1086</v>
      </c>
      <c r="C500" s="90"/>
      <c r="D500" s="91"/>
    </row>
    <row r="501" spans="1:4" x14ac:dyDescent="0.2">
      <c r="A501" s="58">
        <v>6443</v>
      </c>
      <c r="B501" s="62" t="s">
        <v>1087</v>
      </c>
      <c r="C501" s="90"/>
      <c r="D501" s="91"/>
    </row>
    <row r="502" spans="1:4" ht="25.5" x14ac:dyDescent="0.2">
      <c r="A502" s="58">
        <v>6449</v>
      </c>
      <c r="B502" s="62" t="s">
        <v>1088</v>
      </c>
      <c r="C502" s="90"/>
      <c r="D502" s="91"/>
    </row>
    <row r="503" spans="1:4" ht="25.5" x14ac:dyDescent="0.2">
      <c r="A503" s="58">
        <v>6451</v>
      </c>
      <c r="B503" s="62" t="s">
        <v>1089</v>
      </c>
      <c r="C503" s="90"/>
      <c r="D503" s="91"/>
    </row>
    <row r="504" spans="1:4" x14ac:dyDescent="0.2">
      <c r="A504" s="58">
        <v>6452</v>
      </c>
      <c r="B504" s="62" t="s">
        <v>1090</v>
      </c>
      <c r="C504" s="90"/>
      <c r="D504" s="91"/>
    </row>
    <row r="505" spans="1:4" ht="25.5" x14ac:dyDescent="0.2">
      <c r="A505" s="58">
        <v>6459</v>
      </c>
      <c r="B505" s="62" t="s">
        <v>1091</v>
      </c>
      <c r="C505" s="90"/>
      <c r="D505" s="91"/>
    </row>
    <row r="506" spans="1:4" x14ac:dyDescent="0.2">
      <c r="A506" s="58">
        <v>6460</v>
      </c>
      <c r="B506" s="62" t="s">
        <v>1092</v>
      </c>
      <c r="C506" s="90"/>
      <c r="D506" s="91"/>
    </row>
    <row r="507" spans="1:4" x14ac:dyDescent="0.2">
      <c r="A507" s="58">
        <v>6470</v>
      </c>
      <c r="B507" s="62" t="s">
        <v>1093</v>
      </c>
      <c r="C507" s="90"/>
      <c r="D507" s="91"/>
    </row>
    <row r="508" spans="1:4" ht="25.5" x14ac:dyDescent="0.2">
      <c r="A508" s="58">
        <v>6710</v>
      </c>
      <c r="B508" s="62" t="s">
        <v>1094</v>
      </c>
      <c r="C508" s="90"/>
      <c r="D508" s="91"/>
    </row>
    <row r="509" spans="1:4" ht="25.5" x14ac:dyDescent="0.2">
      <c r="A509" s="58">
        <v>6720</v>
      </c>
      <c r="B509" s="62" t="s">
        <v>1095</v>
      </c>
      <c r="C509" s="90"/>
      <c r="D509" s="91"/>
    </row>
    <row r="510" spans="1:4" ht="25.5" x14ac:dyDescent="0.2">
      <c r="A510" s="58">
        <v>6730</v>
      </c>
      <c r="B510" s="62" t="s">
        <v>1096</v>
      </c>
      <c r="C510" s="90"/>
      <c r="D510" s="91"/>
    </row>
    <row r="511" spans="1:4" ht="25.5" x14ac:dyDescent="0.2">
      <c r="A511" s="58">
        <v>6740</v>
      </c>
      <c r="B511" s="62" t="s">
        <v>1097</v>
      </c>
      <c r="C511" s="90"/>
      <c r="D511" s="91"/>
    </row>
    <row r="512" spans="1:4" ht="38.25" x14ac:dyDescent="0.2">
      <c r="A512" s="58">
        <v>6750</v>
      </c>
      <c r="B512" s="62" t="s">
        <v>1098</v>
      </c>
      <c r="C512" s="90"/>
      <c r="D512" s="91"/>
    </row>
    <row r="513" spans="1:4" ht="38.25" x14ac:dyDescent="0.2">
      <c r="A513" s="58">
        <v>6760</v>
      </c>
      <c r="B513" s="62" t="s">
        <v>1099</v>
      </c>
      <c r="C513" s="90"/>
      <c r="D513" s="91"/>
    </row>
    <row r="514" spans="1:4" x14ac:dyDescent="0.2">
      <c r="A514" s="58">
        <v>6790</v>
      </c>
      <c r="B514" s="62" t="s">
        <v>1100</v>
      </c>
      <c r="C514" s="90"/>
      <c r="D514" s="91"/>
    </row>
    <row r="515" spans="1:4" x14ac:dyDescent="0.2">
      <c r="A515" s="58">
        <v>6901</v>
      </c>
      <c r="B515" s="62" t="s">
        <v>1101</v>
      </c>
      <c r="C515" s="90"/>
      <c r="D515" s="91"/>
    </row>
    <row r="516" spans="1:4" x14ac:dyDescent="0.2">
      <c r="A516" s="58">
        <v>6909</v>
      </c>
      <c r="B516" s="62" t="s">
        <v>1102</v>
      </c>
      <c r="C516" s="90"/>
      <c r="D516" s="91"/>
    </row>
    <row r="517" spans="1:4" x14ac:dyDescent="0.2">
      <c r="A517" s="58">
        <v>8111</v>
      </c>
      <c r="B517" s="62" t="s">
        <v>1103</v>
      </c>
      <c r="C517" s="90"/>
      <c r="D517" s="91"/>
    </row>
    <row r="518" spans="1:4" x14ac:dyDescent="0.2">
      <c r="A518" s="58">
        <v>8112</v>
      </c>
      <c r="B518" s="62" t="s">
        <v>1104</v>
      </c>
      <c r="C518" s="90"/>
      <c r="D518" s="91"/>
    </row>
    <row r="519" spans="1:4" x14ac:dyDescent="0.2">
      <c r="A519" s="58">
        <v>8113</v>
      </c>
      <c r="B519" s="62" t="s">
        <v>1105</v>
      </c>
      <c r="C519" s="90"/>
      <c r="D519" s="91"/>
    </row>
    <row r="520" spans="1:4" ht="25.5" x14ac:dyDescent="0.2">
      <c r="A520" s="58">
        <v>8114</v>
      </c>
      <c r="B520" s="62" t="s">
        <v>1106</v>
      </c>
      <c r="C520" s="90"/>
      <c r="D520" s="91"/>
    </row>
    <row r="521" spans="1:4" ht="38.25" x14ac:dyDescent="0.2">
      <c r="A521" s="58">
        <v>8115</v>
      </c>
      <c r="B521" s="62" t="s">
        <v>1107</v>
      </c>
      <c r="C521" s="90"/>
      <c r="D521" s="91"/>
    </row>
    <row r="522" spans="1:4" ht="38.25" x14ac:dyDescent="0.2">
      <c r="A522" s="58">
        <v>8116</v>
      </c>
      <c r="B522" s="62" t="s">
        <v>1108</v>
      </c>
      <c r="C522" s="90"/>
      <c r="D522" s="91"/>
    </row>
    <row r="523" spans="1:4" x14ac:dyDescent="0.2">
      <c r="A523" s="58">
        <v>8117</v>
      </c>
      <c r="B523" s="62" t="s">
        <v>1109</v>
      </c>
      <c r="C523" s="90"/>
      <c r="D523" s="91"/>
    </row>
    <row r="524" spans="1:4" x14ac:dyDescent="0.2">
      <c r="A524" s="58">
        <v>8118</v>
      </c>
      <c r="B524" s="62" t="s">
        <v>1110</v>
      </c>
      <c r="C524" s="90"/>
      <c r="D524" s="91"/>
    </row>
    <row r="525" spans="1:4" x14ac:dyDescent="0.2">
      <c r="A525" s="58">
        <v>8121</v>
      </c>
      <c r="B525" s="62" t="s">
        <v>1111</v>
      </c>
      <c r="C525" s="90"/>
      <c r="D525" s="91"/>
    </row>
    <row r="526" spans="1:4" x14ac:dyDescent="0.2">
      <c r="A526" s="58">
        <v>8122</v>
      </c>
      <c r="B526" s="62" t="s">
        <v>1112</v>
      </c>
      <c r="C526" s="90"/>
      <c r="D526" s="91"/>
    </row>
    <row r="527" spans="1:4" x14ac:dyDescent="0.2">
      <c r="A527" s="58">
        <v>8123</v>
      </c>
      <c r="B527" s="62" t="s">
        <v>1113</v>
      </c>
      <c r="C527" s="90"/>
      <c r="D527" s="91"/>
    </row>
    <row r="528" spans="1:4" ht="25.5" x14ac:dyDescent="0.2">
      <c r="A528" s="58">
        <v>8124</v>
      </c>
      <c r="B528" s="62" t="s">
        <v>1114</v>
      </c>
      <c r="C528" s="90"/>
      <c r="D528" s="91"/>
    </row>
    <row r="529" spans="1:4" ht="25.5" x14ac:dyDescent="0.2">
      <c r="A529" s="58">
        <v>8125</v>
      </c>
      <c r="B529" s="62" t="s">
        <v>1115</v>
      </c>
      <c r="C529" s="90"/>
      <c r="D529" s="91"/>
    </row>
    <row r="530" spans="1:4" x14ac:dyDescent="0.2">
      <c r="A530" s="58">
        <v>8127</v>
      </c>
      <c r="B530" s="62" t="s">
        <v>1116</v>
      </c>
      <c r="C530" s="90"/>
      <c r="D530" s="91"/>
    </row>
    <row r="531" spans="1:4" x14ac:dyDescent="0.2">
      <c r="A531" s="58">
        <v>8128</v>
      </c>
      <c r="B531" s="62" t="s">
        <v>1117</v>
      </c>
      <c r="C531" s="90"/>
      <c r="D531" s="91"/>
    </row>
    <row r="532" spans="1:4" x14ac:dyDescent="0.2">
      <c r="A532" s="58">
        <v>8211</v>
      </c>
      <c r="B532" s="62" t="s">
        <v>1103</v>
      </c>
      <c r="C532" s="90"/>
      <c r="D532" s="91"/>
    </row>
    <row r="533" spans="1:4" x14ac:dyDescent="0.2">
      <c r="A533" s="58">
        <v>8212</v>
      </c>
      <c r="B533" s="62" t="s">
        <v>1104</v>
      </c>
      <c r="C533" s="90"/>
      <c r="D533" s="91"/>
    </row>
    <row r="534" spans="1:4" x14ac:dyDescent="0.2">
      <c r="A534" s="58">
        <v>8213</v>
      </c>
      <c r="B534" s="62" t="s">
        <v>1105</v>
      </c>
      <c r="C534" s="90"/>
      <c r="D534" s="91"/>
    </row>
    <row r="535" spans="1:4" ht="25.5" x14ac:dyDescent="0.2">
      <c r="A535" s="58">
        <v>8214</v>
      </c>
      <c r="B535" s="62" t="s">
        <v>1106</v>
      </c>
      <c r="C535" s="90"/>
      <c r="D535" s="91"/>
    </row>
    <row r="536" spans="1:4" ht="25.5" x14ac:dyDescent="0.2">
      <c r="A536" s="58">
        <v>8215</v>
      </c>
      <c r="B536" s="62" t="s">
        <v>1118</v>
      </c>
      <c r="C536" s="90"/>
      <c r="D536" s="91"/>
    </row>
    <row r="537" spans="1:4" ht="25.5" x14ac:dyDescent="0.2">
      <c r="A537" s="58">
        <v>8216</v>
      </c>
      <c r="B537" s="62" t="s">
        <v>1119</v>
      </c>
      <c r="C537" s="90"/>
      <c r="D537" s="91"/>
    </row>
    <row r="538" spans="1:4" x14ac:dyDescent="0.2">
      <c r="A538" s="58">
        <v>8217</v>
      </c>
      <c r="B538" s="62" t="s">
        <v>1109</v>
      </c>
      <c r="C538" s="90"/>
      <c r="D538" s="91"/>
    </row>
    <row r="539" spans="1:4" x14ac:dyDescent="0.2">
      <c r="A539" s="58">
        <v>8218</v>
      </c>
      <c r="B539" s="62" t="s">
        <v>1110</v>
      </c>
      <c r="C539" s="90"/>
      <c r="D539" s="91"/>
    </row>
    <row r="540" spans="1:4" x14ac:dyDescent="0.2">
      <c r="A540" s="58">
        <v>8221</v>
      </c>
      <c r="B540" s="62" t="s">
        <v>1111</v>
      </c>
      <c r="C540" s="90"/>
      <c r="D540" s="91"/>
    </row>
    <row r="541" spans="1:4" x14ac:dyDescent="0.2">
      <c r="A541" s="58">
        <v>8222</v>
      </c>
      <c r="B541" s="62" t="s">
        <v>1112</v>
      </c>
      <c r="C541" s="90"/>
      <c r="D541" s="91"/>
    </row>
    <row r="542" spans="1:4" x14ac:dyDescent="0.2">
      <c r="A542" s="58">
        <v>8223</v>
      </c>
      <c r="B542" s="62" t="s">
        <v>1113</v>
      </c>
      <c r="C542" s="90"/>
      <c r="D542" s="91"/>
    </row>
    <row r="543" spans="1:4" ht="25.5" x14ac:dyDescent="0.2">
      <c r="A543" s="58">
        <v>8224</v>
      </c>
      <c r="B543" s="62" t="s">
        <v>1114</v>
      </c>
      <c r="C543" s="90"/>
      <c r="D543" s="91"/>
    </row>
    <row r="544" spans="1:4" ht="25.5" x14ac:dyDescent="0.2">
      <c r="A544" s="58">
        <v>8225</v>
      </c>
      <c r="B544" s="62" t="s">
        <v>1115</v>
      </c>
      <c r="C544" s="90"/>
      <c r="D544" s="91"/>
    </row>
    <row r="545" spans="1:4" x14ac:dyDescent="0.2">
      <c r="A545" s="58">
        <v>8227</v>
      </c>
      <c r="B545" s="62" t="s">
        <v>1116</v>
      </c>
      <c r="C545" s="90"/>
      <c r="D545" s="91"/>
    </row>
    <row r="546" spans="1:4" x14ac:dyDescent="0.2">
      <c r="A546" s="58">
        <v>8228</v>
      </c>
      <c r="B546" s="62" t="s">
        <v>1117</v>
      </c>
      <c r="C546" s="90"/>
      <c r="D546" s="91"/>
    </row>
    <row r="547" spans="1:4" ht="25.5" x14ac:dyDescent="0.2">
      <c r="A547" s="58">
        <v>8300</v>
      </c>
      <c r="B547" s="62" t="s">
        <v>1120</v>
      </c>
      <c r="C547" s="90"/>
      <c r="D547" s="91"/>
    </row>
    <row r="548" spans="1:4" ht="25.5" x14ac:dyDescent="0.2">
      <c r="A548" s="58">
        <v>8301</v>
      </c>
      <c r="B548" s="62" t="s">
        <v>1121</v>
      </c>
      <c r="C548" s="90"/>
      <c r="D548" s="91"/>
    </row>
    <row r="549" spans="1:4" ht="25.5" x14ac:dyDescent="0.2">
      <c r="A549" s="58">
        <v>8302</v>
      </c>
      <c r="B549" s="62" t="s">
        <v>1122</v>
      </c>
      <c r="C549" s="90"/>
      <c r="D549" s="91"/>
    </row>
    <row r="550" spans="1:4" x14ac:dyDescent="0.2">
      <c r="A550" s="58">
        <v>8413</v>
      </c>
      <c r="B550" s="62" t="s">
        <v>1123</v>
      </c>
      <c r="C550" s="90"/>
      <c r="D550" s="91"/>
    </row>
    <row r="551" spans="1:4" ht="25.5" x14ac:dyDescent="0.2">
      <c r="A551" s="58">
        <v>8414</v>
      </c>
      <c r="B551" s="62" t="s">
        <v>1106</v>
      </c>
      <c r="C551" s="90"/>
      <c r="D551" s="91"/>
    </row>
    <row r="552" spans="1:4" ht="25.5" x14ac:dyDescent="0.2">
      <c r="A552" s="58">
        <v>8417</v>
      </c>
      <c r="B552" s="62" t="s">
        <v>1124</v>
      </c>
      <c r="C552" s="90"/>
      <c r="D552" s="91"/>
    </row>
    <row r="553" spans="1:4" ht="25.5" x14ac:dyDescent="0.2">
      <c r="A553" s="58">
        <v>8418</v>
      </c>
      <c r="B553" s="62" t="s">
        <v>1125</v>
      </c>
      <c r="C553" s="90"/>
      <c r="D553" s="91"/>
    </row>
    <row r="554" spans="1:4" ht="25.5" x14ac:dyDescent="0.2">
      <c r="A554" s="58">
        <v>8427</v>
      </c>
      <c r="B554" s="62" t="s">
        <v>1126</v>
      </c>
      <c r="C554" s="90"/>
      <c r="D554" s="91"/>
    </row>
    <row r="555" spans="1:4" ht="25.5" x14ac:dyDescent="0.2">
      <c r="A555" s="58">
        <v>8428</v>
      </c>
      <c r="B555" s="62" t="s">
        <v>1127</v>
      </c>
      <c r="C555" s="90"/>
      <c r="D555" s="91"/>
    </row>
    <row r="556" spans="1:4" ht="25.5" x14ac:dyDescent="0.2">
      <c r="A556" s="58">
        <v>8901</v>
      </c>
      <c r="B556" s="62" t="s">
        <v>1128</v>
      </c>
      <c r="C556" s="90"/>
      <c r="D556" s="91"/>
    </row>
    <row r="557" spans="1:4" ht="25.5" x14ac:dyDescent="0.2">
      <c r="A557" s="58">
        <v>8902</v>
      </c>
      <c r="B557" s="62" t="s">
        <v>1129</v>
      </c>
      <c r="C557" s="90"/>
      <c r="D557" s="91"/>
    </row>
    <row r="558" spans="1:4" ht="25.5" x14ac:dyDescent="0.2">
      <c r="A558" s="58">
        <v>8905</v>
      </c>
      <c r="B558" s="62" t="s">
        <v>1130</v>
      </c>
      <c r="C558" s="90"/>
      <c r="D558" s="91"/>
    </row>
    <row r="559" spans="1:4" x14ac:dyDescent="0.2">
      <c r="A559" s="113"/>
      <c r="B559" s="93"/>
      <c r="C559" s="114"/>
      <c r="D559" s="115"/>
    </row>
    <row r="560" spans="1:4" x14ac:dyDescent="0.2">
      <c r="A560" s="113"/>
      <c r="B560" s="93"/>
      <c r="C560" s="114"/>
      <c r="D560" s="115"/>
    </row>
    <row r="561" spans="1:4" x14ac:dyDescent="0.2">
      <c r="A561" s="113"/>
      <c r="B561" s="93"/>
      <c r="C561" s="114"/>
      <c r="D561" s="115"/>
    </row>
    <row r="562" spans="1:4" x14ac:dyDescent="0.2">
      <c r="C562" s="114"/>
    </row>
    <row r="563" spans="1:4" x14ac:dyDescent="0.2">
      <c r="A563" s="117" t="s">
        <v>621</v>
      </c>
      <c r="C563" s="114"/>
    </row>
    <row r="564" spans="1:4" ht="12.75" customHeight="1" x14ac:dyDescent="0.2">
      <c r="A564" s="94"/>
      <c r="B564" s="94" t="s">
        <v>1131</v>
      </c>
      <c r="C564" s="114"/>
      <c r="D564" s="115"/>
    </row>
    <row r="565" spans="1:4" x14ac:dyDescent="0.2">
      <c r="A565" s="118"/>
      <c r="B565" s="118" t="s">
        <v>1132</v>
      </c>
      <c r="C565" s="119"/>
    </row>
    <row r="566" spans="1:4" x14ac:dyDescent="0.2">
      <c r="A566" s="120"/>
      <c r="B566" s="121" t="s">
        <v>1133</v>
      </c>
      <c r="C566" s="119"/>
    </row>
  </sheetData>
  <autoFilter ref="A1:D558" xr:uid="{00000000-0009-0000-0000-000001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O244"/>
  <sheetViews>
    <sheetView showGridLines="0" zoomScaleNormal="100" workbookViewId="0">
      <pane xSplit="2" ySplit="4" topLeftCell="C5" activePane="bottomRight" state="frozen"/>
      <selection pane="topRight" activeCell="D1" sqref="D1"/>
      <selection pane="bottomLeft" activeCell="A9" sqref="A9"/>
      <selection pane="bottomRight" activeCell="B2" sqref="B2:G2"/>
    </sheetView>
  </sheetViews>
  <sheetFormatPr defaultRowHeight="12.75" x14ac:dyDescent="0.2"/>
  <cols>
    <col min="1" max="1" width="8.28515625" style="30" customWidth="1"/>
    <col min="2" max="2" width="10" style="30" customWidth="1"/>
    <col min="3" max="3" width="80.7109375" style="30" customWidth="1"/>
    <col min="4" max="6" width="15.7109375" style="36" customWidth="1"/>
    <col min="7" max="7" width="9.85546875" style="37" customWidth="1"/>
    <col min="8" max="8" width="9.140625" style="30"/>
    <col min="9" max="9" width="10.7109375" style="31" bestFit="1" customWidth="1"/>
    <col min="10" max="15" width="9.140625" style="31"/>
    <col min="16" max="16384" width="9.140625" style="30"/>
  </cols>
  <sheetData>
    <row r="1" spans="1:8" ht="15" x14ac:dyDescent="0.2">
      <c r="A1" s="129" t="s">
        <v>0</v>
      </c>
      <c r="B1" s="129"/>
      <c r="C1" s="129"/>
      <c r="D1" s="129"/>
      <c r="E1" s="129"/>
      <c r="F1" s="129"/>
      <c r="G1" s="129"/>
    </row>
    <row r="2" spans="1:8" ht="15" x14ac:dyDescent="0.2">
      <c r="A2" s="38"/>
      <c r="B2" s="130" t="s">
        <v>1</v>
      </c>
      <c r="C2" s="130"/>
      <c r="D2" s="130"/>
      <c r="E2" s="130"/>
      <c r="F2" s="130"/>
      <c r="G2" s="130"/>
    </row>
    <row r="3" spans="1:8" ht="13.5" thickBot="1" x14ac:dyDescent="0.25">
      <c r="A3" s="3" t="s">
        <v>1</v>
      </c>
      <c r="B3" s="2"/>
      <c r="C3" s="2"/>
      <c r="D3" s="4"/>
      <c r="E3" s="4"/>
      <c r="F3" s="4"/>
      <c r="G3" s="5" t="s">
        <v>2</v>
      </c>
    </row>
    <row r="4" spans="1:8" ht="39" customHeight="1" thickBot="1" x14ac:dyDescent="0.2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32"/>
    </row>
    <row r="5" spans="1:8" x14ac:dyDescent="0.2">
      <c r="A5" s="9" t="s">
        <v>10</v>
      </c>
      <c r="B5" s="123">
        <v>1111</v>
      </c>
      <c r="C5" s="39" t="str">
        <f>IF(COUNTBLANK(B5)=1,"",VLOOKUP(B5,'položky 2020'!$A$2:$B$558,2,0))</f>
        <v>Daň z příjmů fyzických osob placená plátci</v>
      </c>
      <c r="D5" s="11">
        <v>1900000</v>
      </c>
      <c r="E5" s="11">
        <v>1500000</v>
      </c>
      <c r="F5" s="11">
        <v>907434.62485000002</v>
      </c>
      <c r="G5" s="12">
        <f>F5/E5*100</f>
        <v>60.495641656666663</v>
      </c>
    </row>
    <row r="6" spans="1:8" x14ac:dyDescent="0.2">
      <c r="A6" s="9" t="s">
        <v>10</v>
      </c>
      <c r="B6" s="123">
        <v>1112</v>
      </c>
      <c r="C6" s="39" t="str">
        <f>IF(COUNTBLANK(B6)=1,"",VLOOKUP(B6,'položky 2020'!$A$2:$B$558,2,0))</f>
        <v>Daň z příjmů fyzických osob placená poplatníky</v>
      </c>
      <c r="D6" s="11">
        <v>35000</v>
      </c>
      <c r="E6" s="11">
        <v>13000</v>
      </c>
      <c r="F6" s="11">
        <v>12727.4568</v>
      </c>
      <c r="G6" s="12">
        <f t="shared" ref="G6:G13" si="0">F6/E6*100</f>
        <v>97.903513846153842</v>
      </c>
    </row>
    <row r="7" spans="1:8" x14ac:dyDescent="0.2">
      <c r="A7" s="9" t="s">
        <v>10</v>
      </c>
      <c r="B7" s="123">
        <v>1113</v>
      </c>
      <c r="C7" s="39" t="str">
        <f>IF(COUNTBLANK(B7)=1,"",VLOOKUP(B7,'položky 2020'!$A$2:$B$558,2,0))</f>
        <v>Daň z příjmů fyzických osob vybíraná srážkou</v>
      </c>
      <c r="D7" s="11">
        <v>165000</v>
      </c>
      <c r="E7" s="11">
        <v>160000</v>
      </c>
      <c r="F7" s="11">
        <v>95427.372900000002</v>
      </c>
      <c r="G7" s="12">
        <f t="shared" si="0"/>
        <v>59.6421080625</v>
      </c>
    </row>
    <row r="8" spans="1:8" x14ac:dyDescent="0.2">
      <c r="A8" s="9" t="s">
        <v>10</v>
      </c>
      <c r="B8" s="123">
        <v>1121</v>
      </c>
      <c r="C8" s="39" t="str">
        <f>IF(COUNTBLANK(B8)=1,"",VLOOKUP(B8,'položky 2020'!$A$2:$B$558,2,0))</f>
        <v>Daň z příjmů právnických osob</v>
      </c>
      <c r="D8" s="11">
        <v>1500000</v>
      </c>
      <c r="E8" s="11">
        <v>863200</v>
      </c>
      <c r="F8" s="11">
        <v>738441.11207999999</v>
      </c>
      <c r="G8" s="12">
        <f t="shared" si="0"/>
        <v>85.546931427247458</v>
      </c>
    </row>
    <row r="9" spans="1:8" x14ac:dyDescent="0.2">
      <c r="A9" s="9" t="s">
        <v>10</v>
      </c>
      <c r="B9" s="123">
        <v>1123</v>
      </c>
      <c r="C9" s="39" t="str">
        <f>IF(COUNTBLANK(B9)=1,"",VLOOKUP(B9,'položky 2020'!$A$2:$B$558,2,0))</f>
        <v>Daň z příjmů právnických osob za kraje</v>
      </c>
      <c r="D9" s="11">
        <v>35000</v>
      </c>
      <c r="E9" s="11">
        <v>35496</v>
      </c>
      <c r="F9" s="11">
        <v>35495.99</v>
      </c>
      <c r="G9" s="12">
        <f t="shared" si="0"/>
        <v>99.999971827811578</v>
      </c>
    </row>
    <row r="10" spans="1:8" x14ac:dyDescent="0.2">
      <c r="A10" s="9" t="s">
        <v>10</v>
      </c>
      <c r="B10" s="123">
        <v>1211</v>
      </c>
      <c r="C10" s="39" t="str">
        <f>IF(COUNTBLANK(B10)=1,"",VLOOKUP(B10,'položky 2020'!$A$2:$B$558,2,0))</f>
        <v>Daň z přidané hodnoty</v>
      </c>
      <c r="D10" s="11">
        <v>3700000</v>
      </c>
      <c r="E10" s="11">
        <v>3327000</v>
      </c>
      <c r="F10" s="11">
        <v>1940651.9814000002</v>
      </c>
      <c r="G10" s="12">
        <f t="shared" si="0"/>
        <v>58.330387177637519</v>
      </c>
    </row>
    <row r="11" spans="1:8" x14ac:dyDescent="0.2">
      <c r="A11" s="9" t="s">
        <v>10</v>
      </c>
      <c r="B11" s="123">
        <v>1332</v>
      </c>
      <c r="C11" s="39" t="str">
        <f>IF(COUNTBLANK(B11)=1,"",VLOOKUP(B11,'položky 2020'!$A$2:$B$558,2,0))</f>
        <v>Poplatky za znečišťování ovzduší</v>
      </c>
      <c r="D11" s="11">
        <v>3500</v>
      </c>
      <c r="E11" s="11">
        <v>3500</v>
      </c>
      <c r="F11" s="11">
        <v>8726.2749999999996</v>
      </c>
      <c r="G11" s="12">
        <f t="shared" si="0"/>
        <v>249.32214285714284</v>
      </c>
    </row>
    <row r="12" spans="1:8" x14ac:dyDescent="0.2">
      <c r="A12" s="9" t="s">
        <v>10</v>
      </c>
      <c r="B12" s="123">
        <v>1357</v>
      </c>
      <c r="C12" s="39" t="str">
        <f>IF(COUNTBLANK(B12)=1,"",VLOOKUP(B12,'položky 2020'!$A$2:$B$558,2,0))</f>
        <v>Poplatek za odebrané množství podzemní vody</v>
      </c>
      <c r="D12" s="11">
        <v>15000</v>
      </c>
      <c r="E12" s="11">
        <v>15000</v>
      </c>
      <c r="F12" s="11">
        <v>16970.806499999999</v>
      </c>
      <c r="G12" s="12">
        <f t="shared" si="0"/>
        <v>113.13871</v>
      </c>
    </row>
    <row r="13" spans="1:8" x14ac:dyDescent="0.2">
      <c r="A13" s="9" t="s">
        <v>10</v>
      </c>
      <c r="B13" s="123">
        <v>1361</v>
      </c>
      <c r="C13" s="39" t="str">
        <f>IF(COUNTBLANK(B13)=1,"",VLOOKUP(B13,'položky 2020'!$A$2:$B$558,2,0))</f>
        <v>Správní poplatky</v>
      </c>
      <c r="D13" s="11">
        <v>1800</v>
      </c>
      <c r="E13" s="11">
        <v>1878</v>
      </c>
      <c r="F13" s="11">
        <v>1107.2299999999998</v>
      </c>
      <c r="G13" s="12">
        <f t="shared" si="0"/>
        <v>58.957933972310961</v>
      </c>
    </row>
    <row r="14" spans="1:8" x14ac:dyDescent="0.2">
      <c r="A14" s="13" t="s">
        <v>10</v>
      </c>
      <c r="B14" s="13"/>
      <c r="C14" s="14" t="s">
        <v>20</v>
      </c>
      <c r="D14" s="15">
        <v>7355300</v>
      </c>
      <c r="E14" s="15">
        <f>SUM(E5:E13)</f>
        <v>5919074</v>
      </c>
      <c r="F14" s="15">
        <f>SUM(F5:F13)</f>
        <v>3756982.8495300002</v>
      </c>
      <c r="G14" s="16">
        <f>F14/E14*100</f>
        <v>63.472476430097011</v>
      </c>
    </row>
    <row r="15" spans="1:8" x14ac:dyDescent="0.2">
      <c r="A15" s="33"/>
      <c r="B15" s="33"/>
      <c r="C15" s="33"/>
      <c r="D15" s="34"/>
      <c r="E15" s="34"/>
      <c r="F15" s="34"/>
      <c r="G15" s="35"/>
    </row>
    <row r="16" spans="1:8" x14ac:dyDescent="0.2">
      <c r="A16" s="123">
        <v>1039</v>
      </c>
      <c r="B16" s="123">
        <v>2211</v>
      </c>
      <c r="C16" s="39" t="str">
        <f>IF(COUNTBLANK(B16)=1,"",VLOOKUP(B16,'položky 2020'!$A$2:$B$558,2,0))</f>
        <v>Sankční platby přijaté od státu, obcí a krajů</v>
      </c>
      <c r="D16" s="11">
        <v>0</v>
      </c>
      <c r="E16" s="11">
        <v>0</v>
      </c>
      <c r="F16" s="11">
        <v>2</v>
      </c>
      <c r="G16" s="12">
        <v>0</v>
      </c>
    </row>
    <row r="17" spans="1:7" x14ac:dyDescent="0.2">
      <c r="A17" s="124">
        <v>1039</v>
      </c>
      <c r="B17" s="13"/>
      <c r="C17" s="39" t="str">
        <f>IF(COUNTBLANK(A17)=1,"",VLOOKUP(A17,'paragrafy 2020'!$A$2:$B$526,2,0))</f>
        <v>Ostatní záležitosti lesního hospodářství</v>
      </c>
      <c r="D17" s="15">
        <v>0</v>
      </c>
      <c r="E17" s="15">
        <v>0</v>
      </c>
      <c r="F17" s="15">
        <v>2</v>
      </c>
      <c r="G17" s="16">
        <v>0</v>
      </c>
    </row>
    <row r="18" spans="1:7" x14ac:dyDescent="0.2">
      <c r="A18" s="33"/>
      <c r="B18" s="33"/>
      <c r="C18" s="33"/>
      <c r="D18" s="34"/>
      <c r="E18" s="34"/>
      <c r="F18" s="34"/>
      <c r="G18" s="35"/>
    </row>
    <row r="19" spans="1:7" x14ac:dyDescent="0.2">
      <c r="A19" s="123">
        <v>1070</v>
      </c>
      <c r="B19" s="123">
        <v>2212</v>
      </c>
      <c r="C19" s="39" t="str">
        <f>IF(COUNTBLANK(B19)=1,"",VLOOKUP(B19,'položky 2020'!$A$2:$B$558,2,0))</f>
        <v>Sankční platby přijaté od jiných subjektů</v>
      </c>
      <c r="D19" s="11">
        <v>0</v>
      </c>
      <c r="E19" s="11">
        <v>0</v>
      </c>
      <c r="F19" s="11">
        <v>3</v>
      </c>
      <c r="G19" s="12">
        <v>0</v>
      </c>
    </row>
    <row r="20" spans="1:7" x14ac:dyDescent="0.2">
      <c r="A20" s="124">
        <v>1070</v>
      </c>
      <c r="B20" s="13"/>
      <c r="C20" s="39" t="str">
        <f>IF(COUNTBLANK(A20)=1,"",VLOOKUP(A20,'paragrafy 2020'!$A$2:$B$526,2,0))</f>
        <v>Rybářství</v>
      </c>
      <c r="D20" s="15">
        <v>0</v>
      </c>
      <c r="E20" s="15">
        <v>0</v>
      </c>
      <c r="F20" s="15">
        <v>3</v>
      </c>
      <c r="G20" s="16">
        <v>0</v>
      </c>
    </row>
    <row r="21" spans="1:7" x14ac:dyDescent="0.2">
      <c r="A21" s="33"/>
      <c r="B21" s="33"/>
      <c r="C21" s="33"/>
      <c r="D21" s="34"/>
      <c r="E21" s="34"/>
      <c r="F21" s="34"/>
      <c r="G21" s="35"/>
    </row>
    <row r="22" spans="1:7" x14ac:dyDescent="0.2">
      <c r="A22" s="123">
        <v>2141</v>
      </c>
      <c r="B22" s="123">
        <v>2111</v>
      </c>
      <c r="C22" s="39" t="str">
        <f>IF(COUNTBLANK(B22)=1,"",VLOOKUP(B22,'položky 2020'!$A$2:$B$558,2,0))</f>
        <v>Příjmy z poskytování služeb a výrobků</v>
      </c>
      <c r="D22" s="11">
        <v>0</v>
      </c>
      <c r="E22" s="11">
        <v>121</v>
      </c>
      <c r="F22" s="11">
        <v>0</v>
      </c>
      <c r="G22" s="12">
        <v>0</v>
      </c>
    </row>
    <row r="23" spans="1:7" x14ac:dyDescent="0.2">
      <c r="A23" s="124">
        <v>2141</v>
      </c>
      <c r="B23" s="13"/>
      <c r="C23" s="39" t="str">
        <f>IF(COUNTBLANK(A23)=1,"",VLOOKUP(A23,'paragrafy 2020'!$A$2:$B$526,2,0))</f>
        <v>Vnitřní obchod</v>
      </c>
      <c r="D23" s="15">
        <v>0</v>
      </c>
      <c r="E23" s="15">
        <v>121</v>
      </c>
      <c r="F23" s="15">
        <v>0</v>
      </c>
      <c r="G23" s="16">
        <v>0</v>
      </c>
    </row>
    <row r="24" spans="1:7" x14ac:dyDescent="0.2">
      <c r="A24" s="33"/>
      <c r="B24" s="33"/>
      <c r="C24" s="33"/>
      <c r="D24" s="34"/>
      <c r="E24" s="34"/>
      <c r="F24" s="34"/>
      <c r="G24" s="35"/>
    </row>
    <row r="25" spans="1:7" x14ac:dyDescent="0.2">
      <c r="A25" s="123">
        <v>2143</v>
      </c>
      <c r="B25" s="123">
        <v>2111</v>
      </c>
      <c r="C25" s="39" t="str">
        <f>IF(COUNTBLANK(B25)=1,"",VLOOKUP(B25,'položky 2020'!$A$2:$B$558,2,0))</f>
        <v>Příjmy z poskytování služeb a výrobků</v>
      </c>
      <c r="D25" s="11">
        <v>0</v>
      </c>
      <c r="E25" s="11">
        <v>9</v>
      </c>
      <c r="F25" s="11">
        <v>9</v>
      </c>
      <c r="G25" s="12">
        <v>100</v>
      </c>
    </row>
    <row r="26" spans="1:7" x14ac:dyDescent="0.2">
      <c r="A26" s="123">
        <v>2143</v>
      </c>
      <c r="B26" s="123">
        <v>2324</v>
      </c>
      <c r="C26" s="39" t="str">
        <f>IF(COUNTBLANK(B26)=1,"",VLOOKUP(B26,'položky 2020'!$A$2:$B$558,2,0))</f>
        <v>Přijaté nekapitálové příspěvky a náhrady</v>
      </c>
      <c r="D26" s="11">
        <v>0</v>
      </c>
      <c r="E26" s="11">
        <v>67</v>
      </c>
      <c r="F26" s="11">
        <v>67</v>
      </c>
      <c r="G26" s="12">
        <v>100</v>
      </c>
    </row>
    <row r="27" spans="1:7" x14ac:dyDescent="0.2">
      <c r="A27" s="124">
        <v>2143</v>
      </c>
      <c r="B27" s="13"/>
      <c r="C27" s="39" t="str">
        <f>IF(COUNTBLANK(A27)=1,"",VLOOKUP(A27,'paragrafy 2020'!$A$2:$B$526,2,0))</f>
        <v>Cestovní ruch</v>
      </c>
      <c r="D27" s="15">
        <v>0</v>
      </c>
      <c r="E27" s="15">
        <v>76</v>
      </c>
      <c r="F27" s="15">
        <v>76</v>
      </c>
      <c r="G27" s="16">
        <f>F27/E27*100</f>
        <v>100</v>
      </c>
    </row>
    <row r="28" spans="1:7" x14ac:dyDescent="0.2">
      <c r="A28" s="33"/>
      <c r="B28" s="33"/>
      <c r="C28" s="33"/>
      <c r="D28" s="34"/>
      <c r="E28" s="34"/>
      <c r="F28" s="34"/>
      <c r="G28" s="35"/>
    </row>
    <row r="29" spans="1:7" x14ac:dyDescent="0.2">
      <c r="A29" s="123">
        <v>2212</v>
      </c>
      <c r="B29" s="123">
        <v>2310</v>
      </c>
      <c r="C29" s="39" t="str">
        <f>IF(COUNTBLANK(B29)=1,"",VLOOKUP(B29,'položky 2020'!$A$2:$B$558,2,0))</f>
        <v>Příjmy z prodeje krátkodobého a drobného dlouhodobého majetku</v>
      </c>
      <c r="D29" s="11">
        <v>0</v>
      </c>
      <c r="E29" s="11">
        <v>32</v>
      </c>
      <c r="F29" s="11">
        <v>203</v>
      </c>
      <c r="G29" s="12">
        <f t="shared" ref="G29:G30" si="1">F29/E29*100</f>
        <v>634.375</v>
      </c>
    </row>
    <row r="30" spans="1:7" x14ac:dyDescent="0.2">
      <c r="A30" s="123">
        <v>2212</v>
      </c>
      <c r="B30" s="123">
        <v>2324</v>
      </c>
      <c r="C30" s="39" t="str">
        <f>IF(COUNTBLANK(B30)=1,"",VLOOKUP(B30,'položky 2020'!$A$2:$B$558,2,0))</f>
        <v>Přijaté nekapitálové příspěvky a náhrady</v>
      </c>
      <c r="D30" s="11">
        <v>0</v>
      </c>
      <c r="E30" s="11">
        <v>4</v>
      </c>
      <c r="F30" s="11">
        <v>5</v>
      </c>
      <c r="G30" s="12">
        <f t="shared" si="1"/>
        <v>125</v>
      </c>
    </row>
    <row r="31" spans="1:7" x14ac:dyDescent="0.2">
      <c r="A31" s="124">
        <v>2212</v>
      </c>
      <c r="B31" s="13"/>
      <c r="C31" s="39" t="str">
        <f>IF(COUNTBLANK(A31)=1,"",VLOOKUP(A31,'paragrafy 2020'!$A$2:$B$526,2,0))</f>
        <v>Silnice</v>
      </c>
      <c r="D31" s="15">
        <v>0</v>
      </c>
      <c r="E31" s="15">
        <v>36</v>
      </c>
      <c r="F31" s="15">
        <v>208</v>
      </c>
      <c r="G31" s="16">
        <f>F31/E31*100</f>
        <v>577.77777777777771</v>
      </c>
    </row>
    <row r="32" spans="1:7" x14ac:dyDescent="0.2">
      <c r="A32" s="33"/>
      <c r="B32" s="33"/>
      <c r="C32" s="33"/>
      <c r="D32" s="34"/>
      <c r="E32" s="34"/>
      <c r="F32" s="34"/>
      <c r="G32" s="35"/>
    </row>
    <row r="33" spans="1:7" x14ac:dyDescent="0.2">
      <c r="A33" s="123">
        <v>2229</v>
      </c>
      <c r="B33" s="123">
        <v>2212</v>
      </c>
      <c r="C33" s="39" t="str">
        <f>IF(COUNTBLANK(B33)=1,"",VLOOKUP(B33,'položky 2020'!$A$2:$B$558,2,0))</f>
        <v>Sankční platby přijaté od jiných subjektů</v>
      </c>
      <c r="D33" s="11">
        <v>5000</v>
      </c>
      <c r="E33" s="11">
        <v>5007</v>
      </c>
      <c r="F33" s="11">
        <v>2868.5430000000001</v>
      </c>
      <c r="G33" s="12">
        <f t="shared" ref="G33:G34" si="2">F33/E33*100</f>
        <v>57.290653085680056</v>
      </c>
    </row>
    <row r="34" spans="1:7" x14ac:dyDescent="0.2">
      <c r="A34" s="123">
        <v>2229</v>
      </c>
      <c r="B34" s="123">
        <v>2324</v>
      </c>
      <c r="C34" s="39" t="str">
        <f>IF(COUNTBLANK(B34)=1,"",VLOOKUP(B34,'položky 2020'!$A$2:$B$558,2,0))</f>
        <v>Přijaté nekapitálové příspěvky a náhrady</v>
      </c>
      <c r="D34" s="11">
        <v>0</v>
      </c>
      <c r="E34" s="11">
        <v>18</v>
      </c>
      <c r="F34" s="11">
        <v>20.58</v>
      </c>
      <c r="G34" s="12">
        <f t="shared" si="2"/>
        <v>114.33333333333333</v>
      </c>
    </row>
    <row r="35" spans="1:7" x14ac:dyDescent="0.2">
      <c r="A35" s="123">
        <v>2229</v>
      </c>
      <c r="B35" s="123">
        <v>2329</v>
      </c>
      <c r="C35" s="39" t="str">
        <f>IF(COUNTBLANK(B35)=1,"",VLOOKUP(B35,'položky 2020'!$A$2:$B$558,2,0))</f>
        <v>Ostatní nedaňové příjmy jinde nezařazené</v>
      </c>
      <c r="D35" s="11">
        <v>0</v>
      </c>
      <c r="E35" s="11">
        <v>0</v>
      </c>
      <c r="F35" s="11">
        <v>40</v>
      </c>
      <c r="G35" s="12">
        <v>0</v>
      </c>
    </row>
    <row r="36" spans="1:7" x14ac:dyDescent="0.2">
      <c r="A36" s="124">
        <v>2229</v>
      </c>
      <c r="B36" s="13"/>
      <c r="C36" s="39" t="str">
        <f>IF(COUNTBLANK(A36)=1,"",VLOOKUP(A36,'paragrafy 2020'!$A$2:$B$526,2,0))</f>
        <v>Ostatní záležitosti v silniční dopravě</v>
      </c>
      <c r="D36" s="15">
        <f>SUM(D33:D35)</f>
        <v>5000</v>
      </c>
      <c r="E36" s="15">
        <f>SUM(E33:E35)</f>
        <v>5025</v>
      </c>
      <c r="F36" s="15">
        <f>SUM(F33:F35)</f>
        <v>2929.123</v>
      </c>
      <c r="G36" s="16">
        <f>F36/E36*100</f>
        <v>58.29100497512438</v>
      </c>
    </row>
    <row r="37" spans="1:7" x14ac:dyDescent="0.2">
      <c r="A37" s="33"/>
      <c r="B37" s="33"/>
      <c r="C37" s="33"/>
      <c r="D37" s="34"/>
      <c r="E37" s="34"/>
      <c r="F37" s="34"/>
      <c r="G37" s="35"/>
    </row>
    <row r="38" spans="1:7" x14ac:dyDescent="0.2">
      <c r="A38" s="123">
        <v>2251</v>
      </c>
      <c r="B38" s="123">
        <v>2132</v>
      </c>
      <c r="C38" s="39" t="str">
        <f>IF(COUNTBLANK(B38)=1,"",VLOOKUP(B38,'položky 2020'!$A$2:$B$558,2,0))</f>
        <v>Příjmy z pronájmu ostatních nemovitých věcí a jejich částí</v>
      </c>
      <c r="D38" s="11">
        <v>8954</v>
      </c>
      <c r="E38" s="11">
        <v>1554</v>
      </c>
      <c r="F38" s="11">
        <v>0</v>
      </c>
      <c r="G38" s="12">
        <v>0</v>
      </c>
    </row>
    <row r="39" spans="1:7" x14ac:dyDescent="0.2">
      <c r="A39" s="124">
        <v>2251</v>
      </c>
      <c r="B39" s="13"/>
      <c r="C39" s="39" t="str">
        <f>IF(COUNTBLANK(A39)=1,"",VLOOKUP(A39,'paragrafy 2020'!$A$2:$B$526,2,0))</f>
        <v>Letiště</v>
      </c>
      <c r="D39" s="15">
        <v>8954</v>
      </c>
      <c r="E39" s="15">
        <v>1554</v>
      </c>
      <c r="F39" s="15">
        <v>0</v>
      </c>
      <c r="G39" s="16">
        <v>0</v>
      </c>
    </row>
    <row r="40" spans="1:7" x14ac:dyDescent="0.2">
      <c r="A40" s="33"/>
      <c r="B40" s="33"/>
      <c r="C40" s="33"/>
      <c r="D40" s="34"/>
      <c r="E40" s="34"/>
      <c r="F40" s="34"/>
      <c r="G40" s="35"/>
    </row>
    <row r="41" spans="1:7" x14ac:dyDescent="0.2">
      <c r="A41" s="123">
        <v>2292</v>
      </c>
      <c r="B41" s="123">
        <v>2212</v>
      </c>
      <c r="C41" s="39" t="str">
        <f>IF(COUNTBLANK(B41)=1,"",VLOOKUP(B41,'položky 2020'!$A$2:$B$558,2,0))</f>
        <v>Sankční platby přijaté od jiných subjektů</v>
      </c>
      <c r="D41" s="11">
        <v>0</v>
      </c>
      <c r="E41" s="11">
        <v>4572</v>
      </c>
      <c r="F41" s="11">
        <v>5171</v>
      </c>
      <c r="G41" s="12">
        <f t="shared" ref="G41" si="3">F41/E41*100</f>
        <v>113.10148731408573</v>
      </c>
    </row>
    <row r="42" spans="1:7" x14ac:dyDescent="0.2">
      <c r="A42" s="124">
        <v>2292</v>
      </c>
      <c r="B42" s="13"/>
      <c r="C42" s="39" t="str">
        <f>IF(COUNTBLANK(A42)=1,"",VLOOKUP(A42,'paragrafy 2020'!$A$2:$B$526,2,0))</f>
        <v>Dopravní obslužnost veřejnými službami - linková</v>
      </c>
      <c r="D42" s="15">
        <v>0</v>
      </c>
      <c r="E42" s="15">
        <v>4572</v>
      </c>
      <c r="F42" s="15">
        <v>5171</v>
      </c>
      <c r="G42" s="16">
        <f>F42/E42*100</f>
        <v>113.10148731408573</v>
      </c>
    </row>
    <row r="43" spans="1:7" x14ac:dyDescent="0.2">
      <c r="A43" s="33"/>
      <c r="B43" s="33"/>
      <c r="C43" s="33"/>
      <c r="D43" s="34"/>
      <c r="E43" s="34"/>
      <c r="F43" s="34"/>
      <c r="G43" s="35"/>
    </row>
    <row r="44" spans="1:7" x14ac:dyDescent="0.2">
      <c r="A44" s="123">
        <v>2294</v>
      </c>
      <c r="B44" s="123">
        <v>2212</v>
      </c>
      <c r="C44" s="39" t="str">
        <f>IF(COUNTBLANK(B44)=1,"",VLOOKUP(B44,'položky 2020'!$A$2:$B$558,2,0))</f>
        <v>Sankční platby přijaté od jiných subjektů</v>
      </c>
      <c r="D44" s="11">
        <v>0</v>
      </c>
      <c r="E44" s="11">
        <v>1073</v>
      </c>
      <c r="F44" s="11">
        <v>1089</v>
      </c>
      <c r="G44" s="12">
        <f t="shared" ref="G44:G45" si="4">F44/E44*100</f>
        <v>101.49114631873253</v>
      </c>
    </row>
    <row r="45" spans="1:7" x14ac:dyDescent="0.2">
      <c r="A45" s="123">
        <v>2294</v>
      </c>
      <c r="B45" s="123">
        <v>2324</v>
      </c>
      <c r="C45" s="39" t="str">
        <f>IF(COUNTBLANK(B45)=1,"",VLOOKUP(B45,'položky 2020'!$A$2:$B$558,2,0))</f>
        <v>Přijaté nekapitálové příspěvky a náhrady</v>
      </c>
      <c r="D45" s="11">
        <v>0</v>
      </c>
      <c r="E45" s="11">
        <v>590</v>
      </c>
      <c r="F45" s="11">
        <v>590</v>
      </c>
      <c r="G45" s="12">
        <f t="shared" si="4"/>
        <v>100</v>
      </c>
    </row>
    <row r="46" spans="1:7" x14ac:dyDescent="0.2">
      <c r="A46" s="124">
        <v>2294</v>
      </c>
      <c r="B46" s="13"/>
      <c r="C46" s="39" t="str">
        <f>IF(COUNTBLANK(A46)=1,"",VLOOKUP(A46,'paragrafy 2020'!$A$2:$B$526,2,0))</f>
        <v>Dopravní obslužnost veřejnými službami – drážní</v>
      </c>
      <c r="D46" s="15">
        <v>0</v>
      </c>
      <c r="E46" s="15">
        <v>1663</v>
      </c>
      <c r="F46" s="15">
        <v>1679</v>
      </c>
      <c r="G46" s="16">
        <f>F46/E46*100</f>
        <v>100.96211665664461</v>
      </c>
    </row>
    <row r="47" spans="1:7" x14ac:dyDescent="0.2">
      <c r="A47" s="33"/>
      <c r="B47" s="33"/>
      <c r="C47" s="33"/>
      <c r="D47" s="34"/>
      <c r="E47" s="34"/>
      <c r="F47" s="34"/>
      <c r="G47" s="35"/>
    </row>
    <row r="48" spans="1:7" x14ac:dyDescent="0.2">
      <c r="A48" s="123">
        <v>2299</v>
      </c>
      <c r="B48" s="123">
        <v>2212</v>
      </c>
      <c r="C48" s="39" t="str">
        <f>IF(COUNTBLANK(B48)=1,"",VLOOKUP(B48,'položky 2020'!$A$2:$B$558,2,0))</f>
        <v>Sankční platby přijaté od jiných subjektů</v>
      </c>
      <c r="D48" s="11">
        <v>0</v>
      </c>
      <c r="E48" s="11">
        <v>5</v>
      </c>
      <c r="F48" s="11">
        <v>16</v>
      </c>
      <c r="G48" s="12">
        <f t="shared" ref="G48" si="5">F48/E48*100</f>
        <v>320</v>
      </c>
    </row>
    <row r="49" spans="1:7" x14ac:dyDescent="0.2">
      <c r="A49" s="124">
        <v>2299</v>
      </c>
      <c r="B49" s="13"/>
      <c r="C49" s="39" t="str">
        <f>IF(COUNTBLANK(A49)=1,"",VLOOKUP(A49,'paragrafy 2020'!$A$2:$B$526,2,0))</f>
        <v>Ostatní záležitosti v dopravě</v>
      </c>
      <c r="D49" s="15">
        <v>0</v>
      </c>
      <c r="E49" s="15">
        <v>5</v>
      </c>
      <c r="F49" s="15">
        <v>16</v>
      </c>
      <c r="G49" s="16">
        <f>F49/E49*100</f>
        <v>320</v>
      </c>
    </row>
    <row r="50" spans="1:7" x14ac:dyDescent="0.2">
      <c r="A50" s="33"/>
      <c r="B50" s="33"/>
      <c r="C50" s="33"/>
      <c r="D50" s="34"/>
      <c r="E50" s="34"/>
      <c r="F50" s="34"/>
      <c r="G50" s="35"/>
    </row>
    <row r="51" spans="1:7" x14ac:dyDescent="0.2">
      <c r="A51" s="123">
        <v>3121</v>
      </c>
      <c r="B51" s="123">
        <v>2122</v>
      </c>
      <c r="C51" s="39" t="str">
        <f>IF(COUNTBLANK(B51)=1,"",VLOOKUP(B51,'položky 2020'!$A$2:$B$558,2,0))</f>
        <v>Odvody příspěvkových organizací</v>
      </c>
      <c r="D51" s="11">
        <v>345</v>
      </c>
      <c r="E51" s="11">
        <v>345</v>
      </c>
      <c r="F51" s="11">
        <v>173</v>
      </c>
      <c r="G51" s="12">
        <f t="shared" ref="G51" si="6">F51/E51*100</f>
        <v>50.14492753623189</v>
      </c>
    </row>
    <row r="52" spans="1:7" x14ac:dyDescent="0.2">
      <c r="A52" s="124">
        <v>3121</v>
      </c>
      <c r="B52" s="13"/>
      <c r="C52" s="39" t="str">
        <f>IF(COUNTBLANK(A52)=1,"",VLOOKUP(A52,'paragrafy 2020'!$A$2:$B$526,2,0))</f>
        <v>Gymnázia</v>
      </c>
      <c r="D52" s="15">
        <v>345</v>
      </c>
      <c r="E52" s="15">
        <v>345</v>
      </c>
      <c r="F52" s="15">
        <v>173</v>
      </c>
      <c r="G52" s="16">
        <f>F52/E52*100</f>
        <v>50.14492753623189</v>
      </c>
    </row>
    <row r="53" spans="1:7" x14ac:dyDescent="0.2">
      <c r="A53" s="33"/>
      <c r="B53" s="33"/>
      <c r="C53" s="33"/>
      <c r="D53" s="34"/>
      <c r="E53" s="34"/>
      <c r="F53" s="34"/>
      <c r="G53" s="35"/>
    </row>
    <row r="54" spans="1:7" x14ac:dyDescent="0.2">
      <c r="A54" s="123">
        <v>3127</v>
      </c>
      <c r="B54" s="123">
        <v>2321</v>
      </c>
      <c r="C54" s="39" t="str">
        <f>IF(COUNTBLANK(B54)=1,"",VLOOKUP(B54,'položky 2020'!$A$2:$B$558,2,0))</f>
        <v>Přijaté neinvestiční dary</v>
      </c>
      <c r="D54" s="11">
        <v>0</v>
      </c>
      <c r="E54" s="11">
        <v>100</v>
      </c>
      <c r="F54" s="11">
        <v>0</v>
      </c>
      <c r="G54" s="12">
        <v>0</v>
      </c>
    </row>
    <row r="55" spans="1:7" x14ac:dyDescent="0.2">
      <c r="A55" s="124">
        <v>3127</v>
      </c>
      <c r="B55" s="13"/>
      <c r="C55" s="39" t="str">
        <f>IF(COUNTBLANK(A55)=1,"",VLOOKUP(A55,'paragrafy 2020'!$A$2:$B$526,2,0))</f>
        <v>Střední školy</v>
      </c>
      <c r="D55" s="15">
        <v>0</v>
      </c>
      <c r="E55" s="15">
        <v>100</v>
      </c>
      <c r="F55" s="15">
        <v>0</v>
      </c>
      <c r="G55" s="16">
        <v>0</v>
      </c>
    </row>
    <row r="56" spans="1:7" x14ac:dyDescent="0.2">
      <c r="A56" s="33"/>
      <c r="B56" s="33"/>
      <c r="C56" s="33"/>
      <c r="D56" s="34"/>
      <c r="E56" s="34"/>
      <c r="F56" s="34"/>
      <c r="G56" s="35"/>
    </row>
    <row r="57" spans="1:7" x14ac:dyDescent="0.2">
      <c r="A57" s="123">
        <v>3147</v>
      </c>
      <c r="B57" s="123">
        <v>2122</v>
      </c>
      <c r="C57" s="39" t="str">
        <f>IF(COUNTBLANK(B57)=1,"",VLOOKUP(B57,'položky 2020'!$A$2:$B$558,2,0))</f>
        <v>Odvody příspěvkových organizací</v>
      </c>
      <c r="D57" s="11">
        <v>1300</v>
      </c>
      <c r="E57" s="11">
        <v>1300</v>
      </c>
      <c r="F57" s="11">
        <v>650</v>
      </c>
      <c r="G57" s="12">
        <f t="shared" ref="G57" si="7">F57/E57*100</f>
        <v>50</v>
      </c>
    </row>
    <row r="58" spans="1:7" x14ac:dyDescent="0.2">
      <c r="A58" s="124">
        <v>3147</v>
      </c>
      <c r="B58" s="13"/>
      <c r="C58" s="39" t="str">
        <f>IF(COUNTBLANK(A58)=1,"",VLOOKUP(A58,'paragrafy 2020'!$A$2:$B$526,2,0))</f>
        <v>Domovy mládeže</v>
      </c>
      <c r="D58" s="15">
        <v>1300</v>
      </c>
      <c r="E58" s="15">
        <v>1300</v>
      </c>
      <c r="F58" s="15">
        <v>650</v>
      </c>
      <c r="G58" s="16">
        <f>F58/E58*100</f>
        <v>50</v>
      </c>
    </row>
    <row r="59" spans="1:7" x14ac:dyDescent="0.2">
      <c r="A59" s="33"/>
      <c r="B59" s="33"/>
      <c r="C59" s="33"/>
      <c r="D59" s="34"/>
      <c r="E59" s="34"/>
      <c r="F59" s="34"/>
      <c r="G59" s="35"/>
    </row>
    <row r="60" spans="1:7" x14ac:dyDescent="0.2">
      <c r="A60" s="123">
        <v>3233</v>
      </c>
      <c r="B60" s="123">
        <v>2123</v>
      </c>
      <c r="C60" s="39" t="str">
        <f>IF(COUNTBLANK(B60)=1,"",VLOOKUP(B60,'položky 2020'!$A$2:$B$558,2,0))</f>
        <v>Ostatní odvody příspěvkových organizací</v>
      </c>
      <c r="D60" s="11">
        <v>0</v>
      </c>
      <c r="E60" s="11">
        <v>749</v>
      </c>
      <c r="F60" s="11">
        <v>749</v>
      </c>
      <c r="G60" s="12">
        <f t="shared" ref="G60:G61" si="8">F60/E60*100</f>
        <v>100</v>
      </c>
    </row>
    <row r="61" spans="1:7" x14ac:dyDescent="0.2">
      <c r="A61" s="123">
        <v>3233</v>
      </c>
      <c r="B61" s="123">
        <v>2324</v>
      </c>
      <c r="C61" s="39" t="str">
        <f>IF(COUNTBLANK(B61)=1,"",VLOOKUP(B61,'položky 2020'!$A$2:$B$558,2,0))</f>
        <v>Přijaté nekapitálové příspěvky a náhrady</v>
      </c>
      <c r="D61" s="11">
        <v>0</v>
      </c>
      <c r="E61" s="11">
        <v>134</v>
      </c>
      <c r="F61" s="11">
        <v>134</v>
      </c>
      <c r="G61" s="12">
        <f t="shared" si="8"/>
        <v>100</v>
      </c>
    </row>
    <row r="62" spans="1:7" x14ac:dyDescent="0.2">
      <c r="A62" s="124">
        <v>3233</v>
      </c>
      <c r="B62" s="13"/>
      <c r="C62" s="39" t="str">
        <f>IF(COUNTBLANK(A62)=1,"",VLOOKUP(A62,'paragrafy 2020'!$A$2:$B$526,2,0))</f>
        <v>Střediska volného času</v>
      </c>
      <c r="D62" s="15">
        <v>0</v>
      </c>
      <c r="E62" s="15">
        <v>883</v>
      </c>
      <c r="F62" s="15">
        <v>883</v>
      </c>
      <c r="G62" s="16">
        <f>F62/E62*100</f>
        <v>100</v>
      </c>
    </row>
    <row r="63" spans="1:7" x14ac:dyDescent="0.2">
      <c r="A63" s="33"/>
      <c r="B63" s="33"/>
      <c r="C63" s="33"/>
      <c r="D63" s="34"/>
      <c r="E63" s="34"/>
      <c r="F63" s="34"/>
      <c r="G63" s="35"/>
    </row>
    <row r="64" spans="1:7" x14ac:dyDescent="0.2">
      <c r="A64" s="123">
        <v>3299</v>
      </c>
      <c r="B64" s="123">
        <v>2122</v>
      </c>
      <c r="C64" s="39" t="str">
        <f>IF(COUNTBLANK(B64)=1,"",VLOOKUP(B64,'položky 2020'!$A$2:$B$558,2,0))</f>
        <v>Odvody příspěvkových organizací</v>
      </c>
      <c r="D64" s="11">
        <v>0</v>
      </c>
      <c r="E64" s="11">
        <v>3150</v>
      </c>
      <c r="F64" s="11">
        <v>1052</v>
      </c>
      <c r="G64" s="12">
        <f t="shared" ref="G64" si="9">F64/E64*100</f>
        <v>33.396825396825399</v>
      </c>
    </row>
    <row r="65" spans="1:7" x14ac:dyDescent="0.2">
      <c r="A65" s="124">
        <v>3299</v>
      </c>
      <c r="B65" s="13"/>
      <c r="C65" s="39" t="str">
        <f>IF(COUNTBLANK(A65)=1,"",VLOOKUP(A65,'paragrafy 2020'!$A$2:$B$526,2,0))</f>
        <v>Ostatní záležitosti vzdělávání</v>
      </c>
      <c r="D65" s="15">
        <v>0</v>
      </c>
      <c r="E65" s="15">
        <v>3150</v>
      </c>
      <c r="F65" s="15">
        <v>1052</v>
      </c>
      <c r="G65" s="16">
        <f>F65/E65*100</f>
        <v>33.396825396825399</v>
      </c>
    </row>
    <row r="66" spans="1:7" x14ac:dyDescent="0.2">
      <c r="A66" s="33"/>
      <c r="B66" s="33"/>
      <c r="C66" s="33"/>
      <c r="D66" s="34"/>
      <c r="E66" s="34"/>
      <c r="F66" s="34"/>
      <c r="G66" s="35"/>
    </row>
    <row r="67" spans="1:7" x14ac:dyDescent="0.2">
      <c r="A67" s="123">
        <v>3311</v>
      </c>
      <c r="B67" s="123">
        <v>2122</v>
      </c>
      <c r="C67" s="39" t="str">
        <f>IF(COUNTBLANK(B67)=1,"",VLOOKUP(B67,'položky 2020'!$A$2:$B$558,2,0))</f>
        <v>Odvody příspěvkových organizací</v>
      </c>
      <c r="D67" s="11">
        <v>0</v>
      </c>
      <c r="E67" s="11">
        <v>3000</v>
      </c>
      <c r="F67" s="11">
        <v>0</v>
      </c>
      <c r="G67" s="12">
        <v>0</v>
      </c>
    </row>
    <row r="68" spans="1:7" x14ac:dyDescent="0.2">
      <c r="A68" s="124">
        <v>3311</v>
      </c>
      <c r="B68" s="13"/>
      <c r="C68" s="39" t="str">
        <f>IF(COUNTBLANK(A68)=1,"",VLOOKUP(A68,'paragrafy 2020'!$A$2:$B$526,2,0))</f>
        <v>Divadelní činnost</v>
      </c>
      <c r="D68" s="15">
        <v>0</v>
      </c>
      <c r="E68" s="15">
        <v>3000</v>
      </c>
      <c r="F68" s="15">
        <v>0</v>
      </c>
      <c r="G68" s="16">
        <v>0</v>
      </c>
    </row>
    <row r="69" spans="1:7" x14ac:dyDescent="0.2">
      <c r="A69" s="33"/>
      <c r="B69" s="33"/>
      <c r="C69" s="33"/>
      <c r="D69" s="34"/>
      <c r="E69" s="34"/>
      <c r="F69" s="34"/>
      <c r="G69" s="35"/>
    </row>
    <row r="70" spans="1:7" x14ac:dyDescent="0.2">
      <c r="A70" s="123">
        <v>3312</v>
      </c>
      <c r="B70" s="123">
        <v>2212</v>
      </c>
      <c r="C70" s="39" t="str">
        <f>IF(COUNTBLANK(B70)=1,"",VLOOKUP(B70,'položky 2020'!$A$2:$B$558,2,0))</f>
        <v>Sankční platby přijaté od jiných subjektů</v>
      </c>
      <c r="D70" s="11">
        <v>0</v>
      </c>
      <c r="E70" s="11">
        <v>0</v>
      </c>
      <c r="F70" s="11">
        <v>28</v>
      </c>
      <c r="G70" s="12">
        <v>0</v>
      </c>
    </row>
    <row r="71" spans="1:7" x14ac:dyDescent="0.2">
      <c r="A71" s="124">
        <v>3312</v>
      </c>
      <c r="B71" s="13"/>
      <c r="C71" s="39" t="str">
        <f>IF(COUNTBLANK(A71)=1,"",VLOOKUP(A71,'paragrafy 2020'!$A$2:$B$526,2,0))</f>
        <v>Hudební činnost</v>
      </c>
      <c r="D71" s="15">
        <v>0</v>
      </c>
      <c r="E71" s="15">
        <v>0</v>
      </c>
      <c r="F71" s="15">
        <v>28</v>
      </c>
      <c r="G71" s="16">
        <v>0</v>
      </c>
    </row>
    <row r="72" spans="1:7" x14ac:dyDescent="0.2">
      <c r="A72" s="33"/>
      <c r="B72" s="33"/>
      <c r="C72" s="33"/>
      <c r="D72" s="34"/>
      <c r="E72" s="34"/>
      <c r="F72" s="34"/>
      <c r="G72" s="35"/>
    </row>
    <row r="73" spans="1:7" x14ac:dyDescent="0.2">
      <c r="A73" s="123">
        <v>3314</v>
      </c>
      <c r="B73" s="123">
        <v>2122</v>
      </c>
      <c r="C73" s="39" t="str">
        <f>IF(COUNTBLANK(B73)=1,"",VLOOKUP(B73,'položky 2020'!$A$2:$B$558,2,0))</f>
        <v>Odvody příspěvkových organizací</v>
      </c>
      <c r="D73" s="11">
        <v>0</v>
      </c>
      <c r="E73" s="11">
        <v>3100</v>
      </c>
      <c r="F73" s="11">
        <v>0</v>
      </c>
      <c r="G73" s="12">
        <v>0</v>
      </c>
    </row>
    <row r="74" spans="1:7" x14ac:dyDescent="0.2">
      <c r="A74" s="124">
        <v>3314</v>
      </c>
      <c r="B74" s="13"/>
      <c r="C74" s="39" t="str">
        <f>IF(COUNTBLANK(A74)=1,"",VLOOKUP(A74,'paragrafy 2020'!$A$2:$B$526,2,0))</f>
        <v>Činnosti knihovnické</v>
      </c>
      <c r="D74" s="15">
        <v>0</v>
      </c>
      <c r="E74" s="15">
        <v>3100</v>
      </c>
      <c r="F74" s="15">
        <v>0</v>
      </c>
      <c r="G74" s="16">
        <v>0</v>
      </c>
    </row>
    <row r="75" spans="1:7" x14ac:dyDescent="0.2">
      <c r="A75" s="33"/>
      <c r="B75" s="33"/>
      <c r="C75" s="33"/>
      <c r="D75" s="34"/>
      <c r="E75" s="34"/>
      <c r="F75" s="34"/>
      <c r="G75" s="35"/>
    </row>
    <row r="76" spans="1:7" x14ac:dyDescent="0.2">
      <c r="A76" s="123">
        <v>3315</v>
      </c>
      <c r="B76" s="123">
        <v>2122</v>
      </c>
      <c r="C76" s="39" t="str">
        <f>IF(COUNTBLANK(B76)=1,"",VLOOKUP(B76,'položky 2020'!$A$2:$B$558,2,0))</f>
        <v>Odvody příspěvkových organizací</v>
      </c>
      <c r="D76" s="11">
        <v>0</v>
      </c>
      <c r="E76" s="11">
        <v>6300</v>
      </c>
      <c r="F76" s="11">
        <v>0</v>
      </c>
      <c r="G76" s="12">
        <v>0</v>
      </c>
    </row>
    <row r="77" spans="1:7" x14ac:dyDescent="0.2">
      <c r="A77" s="123">
        <v>3315</v>
      </c>
      <c r="B77" s="123">
        <v>2324</v>
      </c>
      <c r="C77" s="39" t="str">
        <f>IF(COUNTBLANK(B77)=1,"",VLOOKUP(B77,'položky 2020'!$A$2:$B$558,2,0))</f>
        <v>Přijaté nekapitálové příspěvky a náhrady</v>
      </c>
      <c r="D77" s="11">
        <v>0</v>
      </c>
      <c r="E77" s="11">
        <v>22</v>
      </c>
      <c r="F77" s="11">
        <v>22.44</v>
      </c>
      <c r="G77" s="12">
        <f t="shared" ref="G77" si="10">F77/E77*100</f>
        <v>102</v>
      </c>
    </row>
    <row r="78" spans="1:7" x14ac:dyDescent="0.2">
      <c r="A78" s="124">
        <v>3315</v>
      </c>
      <c r="B78" s="13"/>
      <c r="C78" s="39" t="str">
        <f>IF(COUNTBLANK(A78)=1,"",VLOOKUP(A78,'paragrafy 2020'!$A$2:$B$526,2,0))</f>
        <v>Činnosti muzeí a galerií</v>
      </c>
      <c r="D78" s="15">
        <f>SUM(D76:D77)</f>
        <v>0</v>
      </c>
      <c r="E78" s="15">
        <f>SUM(E76:E77)</f>
        <v>6322</v>
      </c>
      <c r="F78" s="15">
        <f>SUM(F76:F77)</f>
        <v>22.44</v>
      </c>
      <c r="G78" s="16">
        <f>F78/E78*100</f>
        <v>0.35495096488453021</v>
      </c>
    </row>
    <row r="79" spans="1:7" x14ac:dyDescent="0.2">
      <c r="A79" s="33"/>
      <c r="B79" s="33"/>
      <c r="C79" s="33"/>
      <c r="D79" s="34"/>
      <c r="E79" s="34"/>
      <c r="F79" s="34"/>
      <c r="G79" s="35"/>
    </row>
    <row r="80" spans="1:7" x14ac:dyDescent="0.2">
      <c r="A80" s="123">
        <v>3319</v>
      </c>
      <c r="B80" s="123">
        <v>2111</v>
      </c>
      <c r="C80" s="39" t="str">
        <f>IF(COUNTBLANK(B80)=1,"",VLOOKUP(B80,'položky 2020'!$A$2:$B$558,2,0))</f>
        <v>Příjmy z poskytování služeb a výrobků</v>
      </c>
      <c r="D80" s="11">
        <v>242</v>
      </c>
      <c r="E80" s="11">
        <v>242</v>
      </c>
      <c r="F80" s="11">
        <v>242</v>
      </c>
      <c r="G80" s="12">
        <f t="shared" ref="G80" si="11">F80/E80*100</f>
        <v>100</v>
      </c>
    </row>
    <row r="81" spans="1:7" x14ac:dyDescent="0.2">
      <c r="A81" s="123">
        <v>3319</v>
      </c>
      <c r="B81" s="123">
        <v>2212</v>
      </c>
      <c r="C81" s="39" t="str">
        <f>IF(COUNTBLANK(B81)=1,"",VLOOKUP(B81,'položky 2020'!$A$2:$B$558,2,0))</f>
        <v>Sankční platby přijaté od jiných subjektů</v>
      </c>
      <c r="D81" s="11">
        <v>0</v>
      </c>
      <c r="E81" s="11">
        <v>0</v>
      </c>
      <c r="F81" s="11">
        <v>34.590000000000003</v>
      </c>
      <c r="G81" s="12">
        <v>0</v>
      </c>
    </row>
    <row r="82" spans="1:7" x14ac:dyDescent="0.2">
      <c r="A82" s="123">
        <v>3319</v>
      </c>
      <c r="B82" s="123">
        <v>2324</v>
      </c>
      <c r="C82" s="39" t="str">
        <f>IF(COUNTBLANK(B82)=1,"",VLOOKUP(B82,'položky 2020'!$A$2:$B$558,2,0))</f>
        <v>Přijaté nekapitálové příspěvky a náhrady</v>
      </c>
      <c r="D82" s="11">
        <v>0</v>
      </c>
      <c r="E82" s="11">
        <v>0</v>
      </c>
      <c r="F82" s="11">
        <v>0.5</v>
      </c>
      <c r="G82" s="12">
        <v>0</v>
      </c>
    </row>
    <row r="83" spans="1:7" x14ac:dyDescent="0.2">
      <c r="A83" s="124">
        <v>3319</v>
      </c>
      <c r="B83" s="13"/>
      <c r="C83" s="39" t="str">
        <f>IF(COUNTBLANK(A83)=1,"",VLOOKUP(A83,'paragrafy 2020'!$A$2:$B$526,2,0))</f>
        <v>Ostatní záležitosti kultury</v>
      </c>
      <c r="D83" s="15">
        <f>SUM(D80:D82)</f>
        <v>242</v>
      </c>
      <c r="E83" s="15">
        <f>SUM(E80:E82)</f>
        <v>242</v>
      </c>
      <c r="F83" s="15">
        <f>SUM(F80:F82)</f>
        <v>277.09000000000003</v>
      </c>
      <c r="G83" s="16">
        <f>F83/E83*100</f>
        <v>114.50000000000003</v>
      </c>
    </row>
    <row r="84" spans="1:7" x14ac:dyDescent="0.2">
      <c r="A84" s="33"/>
      <c r="B84" s="33"/>
      <c r="C84" s="33"/>
      <c r="D84" s="34"/>
      <c r="E84" s="34"/>
      <c r="F84" s="34"/>
      <c r="G84" s="35"/>
    </row>
    <row r="85" spans="1:7" x14ac:dyDescent="0.2">
      <c r="A85" s="123">
        <v>3322</v>
      </c>
      <c r="B85" s="123">
        <v>2324</v>
      </c>
      <c r="C85" s="39" t="str">
        <f>IF(COUNTBLANK(B85)=1,"",VLOOKUP(B85,'položky 2020'!$A$2:$B$558,2,0))</f>
        <v>Přijaté nekapitálové příspěvky a náhrady</v>
      </c>
      <c r="D85" s="11">
        <v>0</v>
      </c>
      <c r="E85" s="11">
        <v>46</v>
      </c>
      <c r="F85" s="11">
        <v>46</v>
      </c>
      <c r="G85" s="12">
        <v>100</v>
      </c>
    </row>
    <row r="86" spans="1:7" x14ac:dyDescent="0.2">
      <c r="A86" s="124">
        <v>3322</v>
      </c>
      <c r="B86" s="13"/>
      <c r="C86" s="39" t="str">
        <f>IF(COUNTBLANK(A86)=1,"",VLOOKUP(A86,'paragrafy 2020'!$A$2:$B$526,2,0))</f>
        <v>Zachování a obnova kulturních památek</v>
      </c>
      <c r="D86" s="15">
        <v>0</v>
      </c>
      <c r="E86" s="15">
        <v>46</v>
      </c>
      <c r="F86" s="15">
        <v>46</v>
      </c>
      <c r="G86" s="16">
        <f>F86/E86*100</f>
        <v>100</v>
      </c>
    </row>
    <row r="87" spans="1:7" x14ac:dyDescent="0.2">
      <c r="A87" s="33"/>
      <c r="B87" s="33"/>
      <c r="C87" s="33"/>
      <c r="D87" s="34"/>
      <c r="E87" s="34"/>
      <c r="F87" s="34"/>
      <c r="G87" s="35"/>
    </row>
    <row r="88" spans="1:7" x14ac:dyDescent="0.2">
      <c r="A88" s="123">
        <v>3419</v>
      </c>
      <c r="B88" s="123">
        <v>2111</v>
      </c>
      <c r="C88" s="39" t="str">
        <f>IF(COUNTBLANK(B88)=1,"",VLOOKUP(B88,'položky 2020'!$A$2:$B$558,2,0))</f>
        <v>Příjmy z poskytování služeb a výrobků</v>
      </c>
      <c r="D88" s="11">
        <v>0</v>
      </c>
      <c r="E88" s="11">
        <v>363</v>
      </c>
      <c r="F88" s="11">
        <v>0</v>
      </c>
      <c r="G88" s="12">
        <v>0</v>
      </c>
    </row>
    <row r="89" spans="1:7" x14ac:dyDescent="0.2">
      <c r="A89" s="123">
        <v>3419</v>
      </c>
      <c r="B89" s="123">
        <v>2212</v>
      </c>
      <c r="C89" s="39" t="str">
        <f>IF(COUNTBLANK(B89)=1,"",VLOOKUP(B89,'položky 2020'!$A$2:$B$558,2,0))</f>
        <v>Sankční platby přijaté od jiných subjektů</v>
      </c>
      <c r="D89" s="11">
        <v>0</v>
      </c>
      <c r="E89" s="11">
        <v>0</v>
      </c>
      <c r="F89" s="11">
        <v>243.45</v>
      </c>
      <c r="G89" s="12">
        <v>0</v>
      </c>
    </row>
    <row r="90" spans="1:7" x14ac:dyDescent="0.2">
      <c r="A90" s="124">
        <v>3419</v>
      </c>
      <c r="B90" s="13"/>
      <c r="C90" s="39" t="str">
        <f>IF(COUNTBLANK(A90)=1,"",VLOOKUP(A90,'paragrafy 2020'!$A$2:$B$526,2,0))</f>
        <v>Ostatní sportovní činnost</v>
      </c>
      <c r="D90" s="15">
        <f>SUM(D88:D89)</f>
        <v>0</v>
      </c>
      <c r="E90" s="15">
        <f>SUM(E88:E89)</f>
        <v>363</v>
      </c>
      <c r="F90" s="15">
        <f>SUM(F88:F89)</f>
        <v>243.45</v>
      </c>
      <c r="G90" s="16">
        <f>F90/E90*100</f>
        <v>67.066115702479337</v>
      </c>
    </row>
    <row r="91" spans="1:7" x14ac:dyDescent="0.2">
      <c r="A91" s="33"/>
      <c r="B91" s="33"/>
      <c r="C91" s="33"/>
      <c r="D91" s="34"/>
      <c r="E91" s="34"/>
      <c r="F91" s="34"/>
      <c r="G91" s="35"/>
    </row>
    <row r="92" spans="1:7" x14ac:dyDescent="0.2">
      <c r="A92" s="123">
        <v>3421</v>
      </c>
      <c r="B92" s="123">
        <v>2324</v>
      </c>
      <c r="C92" s="39" t="str">
        <f>IF(COUNTBLANK(B92)=1,"",VLOOKUP(B92,'položky 2020'!$A$2:$B$558,2,0))</f>
        <v>Přijaté nekapitálové příspěvky a náhrady</v>
      </c>
      <c r="D92" s="11">
        <v>0</v>
      </c>
      <c r="E92" s="11">
        <v>10</v>
      </c>
      <c r="F92" s="11">
        <v>11</v>
      </c>
      <c r="G92" s="12">
        <f t="shared" ref="G92" si="12">F92/E92*100</f>
        <v>110.00000000000001</v>
      </c>
    </row>
    <row r="93" spans="1:7" x14ac:dyDescent="0.2">
      <c r="A93" s="124">
        <v>3421</v>
      </c>
      <c r="B93" s="13"/>
      <c r="C93" s="39" t="str">
        <f>IF(COUNTBLANK(A93)=1,"",VLOOKUP(A93,'paragrafy 2020'!$A$2:$B$526,2,0))</f>
        <v>Využití volného času dětí a mládeže</v>
      </c>
      <c r="D93" s="15">
        <v>0</v>
      </c>
      <c r="E93" s="15">
        <v>10</v>
      </c>
      <c r="F93" s="15">
        <v>11</v>
      </c>
      <c r="G93" s="16">
        <f>F93/E93*100</f>
        <v>110.00000000000001</v>
      </c>
    </row>
    <row r="94" spans="1:7" x14ac:dyDescent="0.2">
      <c r="A94" s="33"/>
      <c r="B94" s="33"/>
      <c r="C94" s="33"/>
      <c r="D94" s="34"/>
      <c r="E94" s="34"/>
      <c r="F94" s="34"/>
      <c r="G94" s="35"/>
    </row>
    <row r="95" spans="1:7" x14ac:dyDescent="0.2">
      <c r="A95" s="123">
        <v>3522</v>
      </c>
      <c r="B95" s="123">
        <v>2132</v>
      </c>
      <c r="C95" s="39" t="str">
        <f>IF(COUNTBLANK(B95)=1,"",VLOOKUP(B95,'položky 2020'!$A$2:$B$558,2,0))</f>
        <v>Příjmy z pronájmu ostatních nemovitých věcí a jejich částí</v>
      </c>
      <c r="D95" s="11">
        <v>17677</v>
      </c>
      <c r="E95" s="11">
        <v>17677</v>
      </c>
      <c r="F95" s="11">
        <v>17677</v>
      </c>
      <c r="G95" s="12">
        <f t="shared" ref="G95" si="13">F95/E95*100</f>
        <v>100</v>
      </c>
    </row>
    <row r="96" spans="1:7" x14ac:dyDescent="0.2">
      <c r="A96" s="123">
        <v>3522</v>
      </c>
      <c r="B96" s="123">
        <v>2310</v>
      </c>
      <c r="C96" s="39" t="str">
        <f>IF(COUNTBLANK(B96)=1,"",VLOOKUP(B96,'položky 2020'!$A$2:$B$558,2,0))</f>
        <v>Příjmy z prodeje krátkodobého a drobného dlouhodobého majetku</v>
      </c>
      <c r="D96" s="11">
        <v>0</v>
      </c>
      <c r="E96" s="11">
        <v>0</v>
      </c>
      <c r="F96" s="11">
        <v>53</v>
      </c>
      <c r="G96" s="12">
        <v>0</v>
      </c>
    </row>
    <row r="97" spans="1:7" x14ac:dyDescent="0.2">
      <c r="A97" s="123">
        <v>3522</v>
      </c>
      <c r="B97" s="123">
        <v>3113</v>
      </c>
      <c r="C97" s="39" t="str">
        <f>IF(COUNTBLANK(B97)=1,"",VLOOKUP(B97,'položky 2020'!$A$2:$B$558,2,0))</f>
        <v>Příjmy z prodeje ostatního hmotného dlouhodobého majetku</v>
      </c>
      <c r="D97" s="11">
        <v>0</v>
      </c>
      <c r="E97" s="11">
        <v>0</v>
      </c>
      <c r="F97" s="11">
        <v>1</v>
      </c>
      <c r="G97" s="12">
        <v>0</v>
      </c>
    </row>
    <row r="98" spans="1:7" x14ac:dyDescent="0.2">
      <c r="A98" s="124">
        <v>3522</v>
      </c>
      <c r="B98" s="13"/>
      <c r="C98" s="39" t="str">
        <f>IF(COUNTBLANK(A98)=1,"",VLOOKUP(A98,'paragrafy 2020'!$A$2:$B$526,2,0))</f>
        <v>Ostatní nemocnice</v>
      </c>
      <c r="D98" s="15">
        <v>17677</v>
      </c>
      <c r="E98" s="15">
        <v>17677</v>
      </c>
      <c r="F98" s="15">
        <v>17731</v>
      </c>
      <c r="G98" s="16">
        <f>F98/E98*100</f>
        <v>100.30548169938338</v>
      </c>
    </row>
    <row r="99" spans="1:7" x14ac:dyDescent="0.2">
      <c r="A99" s="33"/>
      <c r="B99" s="33"/>
      <c r="C99" s="33"/>
      <c r="D99" s="34"/>
      <c r="E99" s="34"/>
      <c r="F99" s="34"/>
      <c r="G99" s="35"/>
    </row>
    <row r="100" spans="1:7" x14ac:dyDescent="0.2">
      <c r="A100" s="123">
        <v>3541</v>
      </c>
      <c r="B100" s="123">
        <v>2212</v>
      </c>
      <c r="C100" s="39" t="str">
        <f>IF(COUNTBLANK(B100)=1,"",VLOOKUP(B100,'položky 2020'!$A$2:$B$558,2,0))</f>
        <v>Sankční platby přijaté od jiných subjektů</v>
      </c>
      <c r="D100" s="11">
        <v>0</v>
      </c>
      <c r="E100" s="11">
        <v>0</v>
      </c>
      <c r="F100" s="11">
        <v>12</v>
      </c>
      <c r="G100" s="12">
        <v>0</v>
      </c>
    </row>
    <row r="101" spans="1:7" x14ac:dyDescent="0.2">
      <c r="A101" s="124">
        <v>3541</v>
      </c>
      <c r="B101" s="13"/>
      <c r="C101" s="39" t="str">
        <f>IF(COUNTBLANK(A101)=1,"",VLOOKUP(A101,'paragrafy 2020'!$A$2:$B$526,2,0))</f>
        <v xml:space="preserve">Prevence před drogami, alkoholem, nikotinem a jinými závislostmi </v>
      </c>
      <c r="D101" s="15">
        <v>0</v>
      </c>
      <c r="E101" s="15">
        <v>0</v>
      </c>
      <c r="F101" s="15">
        <v>12</v>
      </c>
      <c r="G101" s="16">
        <v>0</v>
      </c>
    </row>
    <row r="102" spans="1:7" x14ac:dyDescent="0.2">
      <c r="A102" s="33"/>
      <c r="B102" s="33"/>
      <c r="C102" s="33"/>
      <c r="D102" s="34"/>
      <c r="E102" s="34"/>
      <c r="F102" s="34"/>
      <c r="G102" s="35"/>
    </row>
    <row r="103" spans="1:7" x14ac:dyDescent="0.2">
      <c r="A103" s="123">
        <v>3599</v>
      </c>
      <c r="B103" s="123">
        <v>2212</v>
      </c>
      <c r="C103" s="39" t="str">
        <f>IF(COUNTBLANK(B103)=1,"",VLOOKUP(B103,'položky 2020'!$A$2:$B$558,2,0))</f>
        <v>Sankční platby přijaté od jiných subjektů</v>
      </c>
      <c r="D103" s="11">
        <v>0</v>
      </c>
      <c r="E103" s="11">
        <v>51</v>
      </c>
      <c r="F103" s="11">
        <v>51</v>
      </c>
      <c r="G103" s="12">
        <f t="shared" ref="G103:G104" si="14">F103/E103*100</f>
        <v>100</v>
      </c>
    </row>
    <row r="104" spans="1:7" x14ac:dyDescent="0.2">
      <c r="A104" s="123">
        <v>3599</v>
      </c>
      <c r="B104" s="123">
        <v>2324</v>
      </c>
      <c r="C104" s="39" t="str">
        <f>IF(COUNTBLANK(B104)=1,"",VLOOKUP(B104,'položky 2020'!$A$2:$B$558,2,0))</f>
        <v>Přijaté nekapitálové příspěvky a náhrady</v>
      </c>
      <c r="D104" s="11">
        <v>0</v>
      </c>
      <c r="E104" s="11">
        <v>1</v>
      </c>
      <c r="F104" s="11">
        <v>1</v>
      </c>
      <c r="G104" s="12">
        <f t="shared" si="14"/>
        <v>100</v>
      </c>
    </row>
    <row r="105" spans="1:7" x14ac:dyDescent="0.2">
      <c r="A105" s="124">
        <v>3599</v>
      </c>
      <c r="B105" s="13"/>
      <c r="C105" s="39" t="str">
        <f>IF(COUNTBLANK(A105)=1,"",VLOOKUP(A105,'paragrafy 2020'!$A$2:$B$526,2,0))</f>
        <v>Ostatní činnost ve zdravotnictví</v>
      </c>
      <c r="D105" s="15">
        <v>0</v>
      </c>
      <c r="E105" s="15">
        <v>52</v>
      </c>
      <c r="F105" s="15">
        <v>52</v>
      </c>
      <c r="G105" s="16">
        <f>F105/E105*100</f>
        <v>100</v>
      </c>
    </row>
    <row r="106" spans="1:7" x14ac:dyDescent="0.2">
      <c r="A106" s="33"/>
      <c r="B106" s="33"/>
      <c r="C106" s="33"/>
      <c r="D106" s="34"/>
      <c r="E106" s="34"/>
      <c r="F106" s="34"/>
      <c r="G106" s="35"/>
    </row>
    <row r="107" spans="1:7" x14ac:dyDescent="0.2">
      <c r="A107" s="123">
        <v>3635</v>
      </c>
      <c r="B107" s="123">
        <v>2329</v>
      </c>
      <c r="C107" s="39" t="str">
        <f>IF(COUNTBLANK(B107)=1,"",VLOOKUP(B107,'položky 2020'!$A$2:$B$558,2,0))</f>
        <v>Ostatní nedaňové příjmy jinde nezařazené</v>
      </c>
      <c r="D107" s="11">
        <v>2401</v>
      </c>
      <c r="E107" s="11">
        <v>2401</v>
      </c>
      <c r="F107" s="11">
        <v>1963</v>
      </c>
      <c r="G107" s="12">
        <f t="shared" ref="G107" si="15">F107/E107*100</f>
        <v>81.757600999583502</v>
      </c>
    </row>
    <row r="108" spans="1:7" x14ac:dyDescent="0.2">
      <c r="A108" s="124">
        <v>3635</v>
      </c>
      <c r="B108" s="13"/>
      <c r="C108" s="39" t="str">
        <f>IF(COUNTBLANK(A108)=1,"",VLOOKUP(A108,'paragrafy 2020'!$A$2:$B$526,2,0))</f>
        <v>Územní plánování</v>
      </c>
      <c r="D108" s="15">
        <v>2401</v>
      </c>
      <c r="E108" s="15">
        <v>2401</v>
      </c>
      <c r="F108" s="15">
        <v>1963</v>
      </c>
      <c r="G108" s="16">
        <f>F108/E108*100</f>
        <v>81.757600999583502</v>
      </c>
    </row>
    <row r="109" spans="1:7" x14ac:dyDescent="0.2">
      <c r="A109" s="33"/>
      <c r="B109" s="33"/>
      <c r="C109" s="33"/>
      <c r="D109" s="34"/>
      <c r="E109" s="34"/>
      <c r="F109" s="34"/>
      <c r="G109" s="35"/>
    </row>
    <row r="110" spans="1:7" x14ac:dyDescent="0.2">
      <c r="A110" s="123">
        <v>3636</v>
      </c>
      <c r="B110" s="123">
        <v>2212</v>
      </c>
      <c r="C110" s="39" t="str">
        <f>IF(COUNTBLANK(B110)=1,"",VLOOKUP(B110,'položky 2020'!$A$2:$B$558,2,0))</f>
        <v>Sankční platby přijaté od jiných subjektů</v>
      </c>
      <c r="D110" s="11">
        <v>0</v>
      </c>
      <c r="E110" s="11">
        <v>0</v>
      </c>
      <c r="F110" s="11">
        <v>1.407</v>
      </c>
      <c r="G110" s="12">
        <v>0</v>
      </c>
    </row>
    <row r="111" spans="1:7" x14ac:dyDescent="0.2">
      <c r="A111" s="124">
        <v>3636</v>
      </c>
      <c r="B111" s="13"/>
      <c r="C111" s="39" t="str">
        <f>IF(COUNTBLANK(A111)=1,"",VLOOKUP(A111,'paragrafy 2020'!$A$2:$B$526,2,0))</f>
        <v>Územní rozvoj</v>
      </c>
      <c r="D111" s="15">
        <f>SUM(D110)</f>
        <v>0</v>
      </c>
      <c r="E111" s="15">
        <f>SUM(E110)</f>
        <v>0</v>
      </c>
      <c r="F111" s="15">
        <f>SUM(F110)</f>
        <v>1.407</v>
      </c>
      <c r="G111" s="16">
        <v>0</v>
      </c>
    </row>
    <row r="112" spans="1:7" x14ac:dyDescent="0.2">
      <c r="A112" s="33"/>
      <c r="B112" s="33"/>
      <c r="C112" s="33"/>
      <c r="D112" s="34"/>
      <c r="E112" s="34"/>
      <c r="F112" s="34"/>
      <c r="G112" s="35"/>
    </row>
    <row r="113" spans="1:8" x14ac:dyDescent="0.2">
      <c r="A113" s="123">
        <v>3639</v>
      </c>
      <c r="B113" s="123">
        <v>2111</v>
      </c>
      <c r="C113" s="39" t="str">
        <f>IF(COUNTBLANK(B113)=1,"",VLOOKUP(B113,'položky 2020'!$A$2:$B$558,2,0))</f>
        <v>Příjmy z poskytování služeb a výrobků</v>
      </c>
      <c r="D113" s="11">
        <v>1819</v>
      </c>
      <c r="E113" s="11">
        <v>2249</v>
      </c>
      <c r="F113" s="11">
        <v>767.9608199999999</v>
      </c>
      <c r="G113" s="12">
        <f t="shared" ref="G113:G119" si="16">F113/E113*100</f>
        <v>34.1467683414851</v>
      </c>
    </row>
    <row r="114" spans="1:8" x14ac:dyDescent="0.2">
      <c r="A114" s="123">
        <v>3639</v>
      </c>
      <c r="B114" s="123">
        <v>2119</v>
      </c>
      <c r="C114" s="39" t="str">
        <f>IF(COUNTBLANK(B114)=1,"",VLOOKUP(B114,'položky 2020'!$A$2:$B$558,2,0))</f>
        <v>Ostatní příjmy z vlastní činnosti</v>
      </c>
      <c r="D114" s="11">
        <v>3000</v>
      </c>
      <c r="E114" s="11">
        <v>3000</v>
      </c>
      <c r="F114" s="11">
        <v>1961.0310200000001</v>
      </c>
      <c r="G114" s="12">
        <f t="shared" si="16"/>
        <v>65.367700666666678</v>
      </c>
    </row>
    <row r="115" spans="1:8" x14ac:dyDescent="0.2">
      <c r="A115" s="123">
        <v>3639</v>
      </c>
      <c r="B115" s="123">
        <v>2131</v>
      </c>
      <c r="C115" s="39" t="str">
        <f>IF(COUNTBLANK(B115)=1,"",VLOOKUP(B115,'položky 2020'!$A$2:$B$558,2,0))</f>
        <v>Příjmy z pronájmu pozemků</v>
      </c>
      <c r="D115" s="11">
        <v>41</v>
      </c>
      <c r="E115" s="11">
        <v>41</v>
      </c>
      <c r="F115" s="11">
        <v>14.52</v>
      </c>
      <c r="G115" s="12">
        <f t="shared" si="16"/>
        <v>35.414634146341463</v>
      </c>
    </row>
    <row r="116" spans="1:8" x14ac:dyDescent="0.2">
      <c r="A116" s="123">
        <v>3639</v>
      </c>
      <c r="B116" s="123">
        <v>2132</v>
      </c>
      <c r="C116" s="39" t="str">
        <f>IF(COUNTBLANK(B116)=1,"",VLOOKUP(B116,'položky 2020'!$A$2:$B$558,2,0))</f>
        <v>Příjmy z pronájmu ostatních nemovitých věcí a jejich částí</v>
      </c>
      <c r="D116" s="11">
        <v>0</v>
      </c>
      <c r="E116" s="11">
        <v>83</v>
      </c>
      <c r="F116" s="11">
        <v>121.73982000000001</v>
      </c>
      <c r="G116" s="12">
        <f t="shared" si="16"/>
        <v>146.67448192771087</v>
      </c>
    </row>
    <row r="117" spans="1:8" x14ac:dyDescent="0.2">
      <c r="A117" s="123">
        <v>3639</v>
      </c>
      <c r="B117" s="123">
        <v>2212</v>
      </c>
      <c r="C117" s="39" t="str">
        <f>IF(COUNTBLANK(B117)=1,"",VLOOKUP(B117,'položky 2020'!$A$2:$B$558,2,0))</f>
        <v>Sankční platby přijaté od jiných subjektů</v>
      </c>
      <c r="D117" s="11">
        <v>0</v>
      </c>
      <c r="E117" s="11">
        <v>0</v>
      </c>
      <c r="F117" s="11">
        <v>4.0880000000000001</v>
      </c>
      <c r="G117" s="12">
        <v>0</v>
      </c>
    </row>
    <row r="118" spans="1:8" x14ac:dyDescent="0.2">
      <c r="A118" s="123">
        <v>3639</v>
      </c>
      <c r="B118" s="123">
        <v>3111</v>
      </c>
      <c r="C118" s="39" t="str">
        <f>IF(COUNTBLANK(B118)=1,"",VLOOKUP(B118,'položky 2020'!$A$2:$B$558,2,0))</f>
        <v>Příjmy z prodeje pozemků</v>
      </c>
      <c r="D118" s="11">
        <v>8000</v>
      </c>
      <c r="E118" s="11">
        <v>8000</v>
      </c>
      <c r="F118" s="11">
        <v>11545.19785</v>
      </c>
      <c r="G118" s="12">
        <f t="shared" si="16"/>
        <v>144.31497312500002</v>
      </c>
    </row>
    <row r="119" spans="1:8" x14ac:dyDescent="0.2">
      <c r="A119" s="123">
        <v>3639</v>
      </c>
      <c r="B119" s="123">
        <v>3112</v>
      </c>
      <c r="C119" s="39" t="str">
        <f>IF(COUNTBLANK(B119)=1,"",VLOOKUP(B119,'položky 2020'!$A$2:$B$558,2,0))</f>
        <v>Příjmy z prodeje ostatních nemovitých věcí a jejich částí</v>
      </c>
      <c r="D119" s="11">
        <v>12000</v>
      </c>
      <c r="E119" s="11">
        <v>7000</v>
      </c>
      <c r="F119" s="11">
        <v>186.62</v>
      </c>
      <c r="G119" s="12">
        <f t="shared" si="16"/>
        <v>2.6659999999999999</v>
      </c>
    </row>
    <row r="120" spans="1:8" x14ac:dyDescent="0.2">
      <c r="A120" s="124">
        <v>3639</v>
      </c>
      <c r="B120" s="13"/>
      <c r="C120" s="39" t="str">
        <f>IF(COUNTBLANK(A120)=1,"",VLOOKUP(A120,'paragrafy 2020'!$A$2:$B$526,2,0))</f>
        <v>Komunální služby a územní rozvoj jinde nezařazené</v>
      </c>
      <c r="D120" s="15">
        <f>SUM(D113:D119)</f>
        <v>24860</v>
      </c>
      <c r="E120" s="15">
        <f>SUM(E113:E119)</f>
        <v>20373</v>
      </c>
      <c r="F120" s="15">
        <f>SUM(F113:F119)</f>
        <v>14601.157510000001</v>
      </c>
      <c r="G120" s="16">
        <f>F120/E120*100</f>
        <v>71.66915775781672</v>
      </c>
      <c r="H120" s="36"/>
    </row>
    <row r="121" spans="1:8" x14ac:dyDescent="0.2">
      <c r="A121" s="33"/>
      <c r="B121" s="33"/>
      <c r="C121" s="33"/>
      <c r="D121" s="34"/>
      <c r="E121" s="34"/>
      <c r="F121" s="34"/>
      <c r="G121" s="35"/>
    </row>
    <row r="122" spans="1:8" x14ac:dyDescent="0.2">
      <c r="A122" s="123">
        <v>3719</v>
      </c>
      <c r="B122" s="123">
        <v>2324</v>
      </c>
      <c r="C122" s="39" t="str">
        <f>IF(COUNTBLANK(B122)=1,"",VLOOKUP(B122,'položky 2020'!$A$2:$B$558,2,0))</f>
        <v>Přijaté nekapitálové příspěvky a náhrady</v>
      </c>
      <c r="D122" s="11">
        <v>510</v>
      </c>
      <c r="E122" s="11">
        <v>225</v>
      </c>
      <c r="F122" s="11">
        <v>225</v>
      </c>
      <c r="G122" s="12">
        <v>100</v>
      </c>
    </row>
    <row r="123" spans="1:8" x14ac:dyDescent="0.2">
      <c r="A123" s="124">
        <v>3719</v>
      </c>
      <c r="B123" s="13"/>
      <c r="C123" s="39" t="str">
        <f>IF(COUNTBLANK(A123)=1,"",VLOOKUP(A123,'paragrafy 2020'!$A$2:$B$526,2,0))</f>
        <v>Ostatní činnosti k ochraně ovzduší</v>
      </c>
      <c r="D123" s="15">
        <v>510</v>
      </c>
      <c r="E123" s="15">
        <v>225</v>
      </c>
      <c r="F123" s="15">
        <v>225</v>
      </c>
      <c r="G123" s="16">
        <f>F123/E123*100</f>
        <v>100</v>
      </c>
    </row>
    <row r="124" spans="1:8" x14ac:dyDescent="0.2">
      <c r="A124" s="33"/>
      <c r="B124" s="33"/>
      <c r="C124" s="33"/>
      <c r="D124" s="34"/>
      <c r="E124" s="34"/>
      <c r="F124" s="34"/>
      <c r="G124" s="35"/>
    </row>
    <row r="125" spans="1:8" x14ac:dyDescent="0.2">
      <c r="A125" s="123">
        <v>3769</v>
      </c>
      <c r="B125" s="123">
        <v>2212</v>
      </c>
      <c r="C125" s="39" t="str">
        <f>IF(COUNTBLANK(B125)=1,"",VLOOKUP(B125,'položky 2020'!$A$2:$B$558,2,0))</f>
        <v>Sankční platby přijaté od jiných subjektů</v>
      </c>
      <c r="D125" s="11">
        <v>0</v>
      </c>
      <c r="E125" s="11">
        <v>0</v>
      </c>
      <c r="F125" s="11">
        <v>158</v>
      </c>
      <c r="G125" s="12">
        <v>0</v>
      </c>
    </row>
    <row r="126" spans="1:8" x14ac:dyDescent="0.2">
      <c r="A126" s="123">
        <v>3769</v>
      </c>
      <c r="B126" s="123">
        <v>2324</v>
      </c>
      <c r="C126" s="39" t="str">
        <f>IF(COUNTBLANK(B126)=1,"",VLOOKUP(B126,'položky 2020'!$A$2:$B$558,2,0))</f>
        <v>Přijaté nekapitálové příspěvky a náhrady</v>
      </c>
      <c r="D126" s="11">
        <v>650</v>
      </c>
      <c r="E126" s="11">
        <v>650</v>
      </c>
      <c r="F126" s="11">
        <v>46</v>
      </c>
      <c r="G126" s="12">
        <v>7.1</v>
      </c>
    </row>
    <row r="127" spans="1:8" x14ac:dyDescent="0.2">
      <c r="A127" s="124">
        <v>3769</v>
      </c>
      <c r="B127" s="13"/>
      <c r="C127" s="39" t="str">
        <f>IF(COUNTBLANK(A127)=1,"",VLOOKUP(A127,'paragrafy 2020'!$A$2:$B$526,2,0))</f>
        <v>Ostatní správa v ochraně životního prostředí</v>
      </c>
      <c r="D127" s="15">
        <v>650</v>
      </c>
      <c r="E127" s="15">
        <v>650</v>
      </c>
      <c r="F127" s="15">
        <v>204</v>
      </c>
      <c r="G127" s="16">
        <f>F127/E127*100</f>
        <v>31.384615384615383</v>
      </c>
    </row>
    <row r="128" spans="1:8" x14ac:dyDescent="0.2">
      <c r="A128" s="33"/>
      <c r="B128" s="33"/>
      <c r="C128" s="33"/>
      <c r="D128" s="34"/>
      <c r="E128" s="34"/>
      <c r="F128" s="34"/>
      <c r="G128" s="35"/>
    </row>
    <row r="129" spans="1:7" x14ac:dyDescent="0.2">
      <c r="A129" s="123">
        <v>3900</v>
      </c>
      <c r="B129" s="123">
        <v>2211</v>
      </c>
      <c r="C129" s="39" t="str">
        <f>IF(COUNTBLANK(B129)=1,"",VLOOKUP(B129,'položky 2020'!$A$2:$B$558,2,0))</f>
        <v>Sankční platby přijaté od státu, obcí a krajů</v>
      </c>
      <c r="D129" s="11">
        <v>0</v>
      </c>
      <c r="E129" s="11">
        <v>0</v>
      </c>
      <c r="F129" s="11">
        <v>1.5</v>
      </c>
      <c r="G129" s="12">
        <v>0</v>
      </c>
    </row>
    <row r="130" spans="1:7" x14ac:dyDescent="0.2">
      <c r="A130" s="123">
        <v>3900</v>
      </c>
      <c r="B130" s="123">
        <v>2212</v>
      </c>
      <c r="C130" s="39" t="str">
        <f>IF(COUNTBLANK(B130)=1,"",VLOOKUP(B130,'položky 2020'!$A$2:$B$558,2,0))</f>
        <v>Sankční platby přijaté od jiných subjektů</v>
      </c>
      <c r="D130" s="11">
        <v>0</v>
      </c>
      <c r="E130" s="11">
        <v>0</v>
      </c>
      <c r="F130" s="11">
        <v>8.75</v>
      </c>
      <c r="G130" s="12">
        <v>0</v>
      </c>
    </row>
    <row r="131" spans="1:7" x14ac:dyDescent="0.2">
      <c r="A131" s="124">
        <v>3900</v>
      </c>
      <c r="B131" s="13"/>
      <c r="C131" s="39" t="str">
        <f>IF(COUNTBLANK(A131)=1,"",VLOOKUP(A131,'paragrafy 2020'!$A$2:$B$526,2,0))</f>
        <v>Ostatní činnosti související se službami pro obyvatelstvo</v>
      </c>
      <c r="D131" s="15">
        <f>SUM(D129:D130)</f>
        <v>0</v>
      </c>
      <c r="E131" s="15">
        <f>SUM(E129:E130)</f>
        <v>0</v>
      </c>
      <c r="F131" s="15">
        <f>SUM(F129:F130)</f>
        <v>10.25</v>
      </c>
      <c r="G131" s="16">
        <v>0</v>
      </c>
    </row>
    <row r="132" spans="1:7" x14ac:dyDescent="0.2">
      <c r="A132" s="33"/>
      <c r="B132" s="33"/>
      <c r="C132" s="33"/>
      <c r="D132" s="34"/>
      <c r="E132" s="34"/>
      <c r="F132" s="34"/>
      <c r="G132" s="35"/>
    </row>
    <row r="133" spans="1:7" x14ac:dyDescent="0.2">
      <c r="A133" s="123">
        <v>4339</v>
      </c>
      <c r="B133" s="123">
        <v>2212</v>
      </c>
      <c r="C133" s="39" t="str">
        <f>IF(COUNTBLANK(B133)=1,"",VLOOKUP(B133,'položky 2020'!$A$2:$B$558,2,0))</f>
        <v>Sankční platby přijaté od jiných subjektů</v>
      </c>
      <c r="D133" s="11">
        <v>0</v>
      </c>
      <c r="E133" s="11">
        <v>0</v>
      </c>
      <c r="F133" s="11">
        <v>72</v>
      </c>
      <c r="G133" s="12">
        <v>0</v>
      </c>
    </row>
    <row r="134" spans="1:7" x14ac:dyDescent="0.2">
      <c r="A134" s="123">
        <v>4339</v>
      </c>
      <c r="B134" s="123">
        <v>2324</v>
      </c>
      <c r="C134" s="39" t="str">
        <f>IF(COUNTBLANK(B134)=1,"",VLOOKUP(B134,'položky 2020'!$A$2:$B$558,2,0))</f>
        <v>Přijaté nekapitálové příspěvky a náhrady</v>
      </c>
      <c r="D134" s="11">
        <v>0</v>
      </c>
      <c r="E134" s="11">
        <v>0</v>
      </c>
      <c r="F134" s="11">
        <v>0</v>
      </c>
      <c r="G134" s="12">
        <v>0</v>
      </c>
    </row>
    <row r="135" spans="1:7" x14ac:dyDescent="0.2">
      <c r="A135" s="124">
        <v>4339</v>
      </c>
      <c r="B135" s="13"/>
      <c r="C135" s="39" t="str">
        <f>IF(COUNTBLANK(A135)=1,"",VLOOKUP(A135,'paragrafy 2020'!$A$2:$B$526,2,0))</f>
        <v>Ostatní sociální péče a pomoc rodině a manželství</v>
      </c>
      <c r="D135" s="15">
        <v>0</v>
      </c>
      <c r="E135" s="15">
        <v>0</v>
      </c>
      <c r="F135" s="15">
        <v>72</v>
      </c>
      <c r="G135" s="16">
        <v>0</v>
      </c>
    </row>
    <row r="136" spans="1:7" x14ac:dyDescent="0.2">
      <c r="A136" s="33"/>
      <c r="B136" s="33"/>
      <c r="C136" s="33"/>
      <c r="D136" s="34"/>
      <c r="E136" s="34"/>
      <c r="F136" s="34"/>
      <c r="G136" s="35"/>
    </row>
    <row r="137" spans="1:7" x14ac:dyDescent="0.2">
      <c r="A137" s="123">
        <v>4349</v>
      </c>
      <c r="B137" s="123">
        <v>2212</v>
      </c>
      <c r="C137" s="39" t="str">
        <f>IF(COUNTBLANK(B137)=1,"",VLOOKUP(B137,'položky 2020'!$A$2:$B$558,2,0))</f>
        <v>Sankční platby přijaté od jiných subjektů</v>
      </c>
      <c r="D137" s="11">
        <v>0</v>
      </c>
      <c r="E137" s="11">
        <v>0</v>
      </c>
      <c r="F137" s="11">
        <v>0</v>
      </c>
      <c r="G137" s="12">
        <v>0</v>
      </c>
    </row>
    <row r="138" spans="1:7" x14ac:dyDescent="0.2">
      <c r="A138" s="124">
        <v>4349</v>
      </c>
      <c r="B138" s="13"/>
      <c r="C138" s="39" t="str">
        <f>IF(COUNTBLANK(A138)=1,"",VLOOKUP(A138,'paragrafy 2020'!$A$2:$B$526,2,0))</f>
        <v>Ostatní sociální péče a pomoc ostatním skupinám obyvatelstva</v>
      </c>
      <c r="D138" s="15">
        <v>0</v>
      </c>
      <c r="E138" s="15">
        <v>0</v>
      </c>
      <c r="F138" s="15">
        <v>0</v>
      </c>
      <c r="G138" s="16">
        <v>0</v>
      </c>
    </row>
    <row r="139" spans="1:7" x14ac:dyDescent="0.2">
      <c r="A139" s="33"/>
      <c r="B139" s="33"/>
      <c r="C139" s="33"/>
      <c r="D139" s="34"/>
      <c r="E139" s="34"/>
      <c r="F139" s="34"/>
      <c r="G139" s="35"/>
    </row>
    <row r="140" spans="1:7" x14ac:dyDescent="0.2">
      <c r="A140" s="123">
        <v>4350</v>
      </c>
      <c r="B140" s="123">
        <v>2212</v>
      </c>
      <c r="C140" s="39" t="str">
        <f>IF(COUNTBLANK(B140)=1,"",VLOOKUP(B140,'položky 2020'!$A$2:$B$558,2,0))</f>
        <v>Sankční platby přijaté od jiných subjektů</v>
      </c>
      <c r="D140" s="11">
        <v>0</v>
      </c>
      <c r="E140" s="11">
        <v>0</v>
      </c>
      <c r="F140" s="11">
        <v>43.22</v>
      </c>
      <c r="G140" s="12">
        <v>0</v>
      </c>
    </row>
    <row r="141" spans="1:7" x14ac:dyDescent="0.2">
      <c r="A141" s="124">
        <v>4350</v>
      </c>
      <c r="B141" s="13"/>
      <c r="C141" s="39" t="str">
        <f>IF(COUNTBLANK(A141)=1,"",VLOOKUP(A141,'paragrafy 2020'!$A$2:$B$526,2,0))</f>
        <v>Domovy pro seniory</v>
      </c>
      <c r="D141" s="15">
        <v>0</v>
      </c>
      <c r="E141" s="15">
        <v>0</v>
      </c>
      <c r="F141" s="15">
        <f>SUM(F140)</f>
        <v>43.22</v>
      </c>
      <c r="G141" s="16">
        <v>0</v>
      </c>
    </row>
    <row r="142" spans="1:7" x14ac:dyDescent="0.2">
      <c r="A142" s="33"/>
      <c r="B142" s="33"/>
      <c r="C142" s="33"/>
      <c r="D142" s="34"/>
      <c r="E142" s="34"/>
      <c r="F142" s="34"/>
      <c r="G142" s="35"/>
    </row>
    <row r="143" spans="1:7" x14ac:dyDescent="0.2">
      <c r="A143" s="123">
        <v>4351</v>
      </c>
      <c r="B143" s="123">
        <v>2212</v>
      </c>
      <c r="C143" s="39" t="str">
        <f>IF(COUNTBLANK(B143)=1,"",VLOOKUP(B143,'položky 2020'!$A$2:$B$558,2,0))</f>
        <v>Sankční platby přijaté od jiných subjektů</v>
      </c>
      <c r="D143" s="11">
        <v>0</v>
      </c>
      <c r="E143" s="11">
        <v>0</v>
      </c>
      <c r="F143" s="11">
        <v>25.47</v>
      </c>
      <c r="G143" s="12">
        <v>0</v>
      </c>
    </row>
    <row r="144" spans="1:7" x14ac:dyDescent="0.2">
      <c r="A144" s="124">
        <v>4351</v>
      </c>
      <c r="B144" s="13"/>
      <c r="C144" s="39" t="str">
        <f>IF(COUNTBLANK(A144)=1,"",VLOOKUP(A144,'paragrafy 2020'!$A$2:$B$526,2,0))</f>
        <v>Osobní asistence, pečovatelská služba a podpora samostatného bydlení</v>
      </c>
      <c r="D144" s="15">
        <v>0</v>
      </c>
      <c r="E144" s="15">
        <f>SUM(E143)</f>
        <v>0</v>
      </c>
      <c r="F144" s="15">
        <f>SUM(F143)</f>
        <v>25.47</v>
      </c>
      <c r="G144" s="16">
        <v>0</v>
      </c>
    </row>
    <row r="145" spans="1:7" x14ac:dyDescent="0.2">
      <c r="A145" s="33"/>
      <c r="B145" s="33"/>
      <c r="C145" s="33"/>
      <c r="D145" s="34"/>
      <c r="E145" s="34"/>
      <c r="F145" s="34"/>
      <c r="G145" s="35"/>
    </row>
    <row r="146" spans="1:7" x14ac:dyDescent="0.2">
      <c r="A146" s="123">
        <v>4357</v>
      </c>
      <c r="B146" s="123">
        <v>2122</v>
      </c>
      <c r="C146" s="39" t="str">
        <f>IF(COUNTBLANK(B146)=1,"",VLOOKUP(B146,'položky 2020'!$A$2:$B$558,2,0))</f>
        <v>Odvody příspěvkových organizací</v>
      </c>
      <c r="D146" s="11">
        <v>0</v>
      </c>
      <c r="E146" s="11">
        <v>3727</v>
      </c>
      <c r="F146" s="11">
        <v>0</v>
      </c>
      <c r="G146" s="12">
        <v>0</v>
      </c>
    </row>
    <row r="147" spans="1:7" x14ac:dyDescent="0.2">
      <c r="A147" s="124">
        <v>4357</v>
      </c>
      <c r="B147" s="13"/>
      <c r="C147" s="39" t="str">
        <f>IF(COUNTBLANK(A147)=1,"",VLOOKUP(A147,'paragrafy 2020'!$A$2:$B$526,2,0))</f>
        <v>Domovy pro osoby se zdravotním postižením a domovy se zvláštním režimem</v>
      </c>
      <c r="D147" s="15">
        <v>0</v>
      </c>
      <c r="E147" s="15">
        <v>3727</v>
      </c>
      <c r="F147" s="15">
        <v>0</v>
      </c>
      <c r="G147" s="16">
        <v>0</v>
      </c>
    </row>
    <row r="148" spans="1:7" x14ac:dyDescent="0.2">
      <c r="A148" s="33"/>
      <c r="B148" s="33"/>
      <c r="C148" s="33"/>
      <c r="D148" s="34"/>
      <c r="E148" s="34"/>
      <c r="F148" s="34"/>
      <c r="G148" s="35"/>
    </row>
    <row r="149" spans="1:7" x14ac:dyDescent="0.2">
      <c r="A149" s="123">
        <v>4373</v>
      </c>
      <c r="B149" s="123">
        <v>2212</v>
      </c>
      <c r="C149" s="39" t="str">
        <f>IF(COUNTBLANK(B149)=1,"",VLOOKUP(B149,'položky 2020'!$A$2:$B$558,2,0))</f>
        <v>Sankční platby přijaté od jiných subjektů</v>
      </c>
      <c r="D149" s="11">
        <v>0</v>
      </c>
      <c r="E149" s="11">
        <v>0</v>
      </c>
      <c r="F149" s="11">
        <v>500</v>
      </c>
      <c r="G149" s="12">
        <v>0</v>
      </c>
    </row>
    <row r="150" spans="1:7" x14ac:dyDescent="0.2">
      <c r="A150" s="124">
        <v>4373</v>
      </c>
      <c r="B150" s="13"/>
      <c r="C150" s="39" t="str">
        <f>IF(COUNTBLANK(A150)=1,"",VLOOKUP(A150,'paragrafy 2020'!$A$2:$B$526,2,0))</f>
        <v>Domy na půl cesty</v>
      </c>
      <c r="D150" s="15">
        <v>0</v>
      </c>
      <c r="E150" s="15">
        <v>0</v>
      </c>
      <c r="F150" s="15">
        <v>500</v>
      </c>
      <c r="G150" s="16">
        <v>0</v>
      </c>
    </row>
    <row r="151" spans="1:7" x14ac:dyDescent="0.2">
      <c r="A151" s="33"/>
      <c r="B151" s="33"/>
      <c r="C151" s="33"/>
      <c r="D151" s="34"/>
      <c r="E151" s="34"/>
      <c r="F151" s="34"/>
      <c r="G151" s="35"/>
    </row>
    <row r="152" spans="1:7" x14ac:dyDescent="0.2">
      <c r="A152" s="123">
        <v>4375</v>
      </c>
      <c r="B152" s="123">
        <v>2212</v>
      </c>
      <c r="C152" s="39" t="str">
        <f>IF(COUNTBLANK(B152)=1,"",VLOOKUP(B152,'položky 2020'!$A$2:$B$558,2,0))</f>
        <v>Sankční platby přijaté od jiných subjektů</v>
      </c>
      <c r="D152" s="11">
        <v>0</v>
      </c>
      <c r="E152" s="11">
        <v>0</v>
      </c>
      <c r="F152" s="11">
        <v>84</v>
      </c>
      <c r="G152" s="12">
        <v>0</v>
      </c>
    </row>
    <row r="153" spans="1:7" x14ac:dyDescent="0.2">
      <c r="A153" s="124">
        <v>4375</v>
      </c>
      <c r="B153" s="13"/>
      <c r="C153" s="39" t="str">
        <f>IF(COUNTBLANK(A153)=1,"",VLOOKUP(A153,'paragrafy 2020'!$A$2:$B$526,2,0))</f>
        <v>Nízkoprahová zařízení pro děti a mládež</v>
      </c>
      <c r="D153" s="15">
        <v>0</v>
      </c>
      <c r="E153" s="15">
        <v>0</v>
      </c>
      <c r="F153" s="15">
        <v>84</v>
      </c>
      <c r="G153" s="16">
        <v>0</v>
      </c>
    </row>
    <row r="154" spans="1:7" x14ac:dyDescent="0.2">
      <c r="A154" s="33"/>
      <c r="B154" s="33"/>
      <c r="C154" s="33"/>
      <c r="D154" s="34"/>
      <c r="E154" s="34"/>
      <c r="F154" s="34"/>
      <c r="G154" s="35"/>
    </row>
    <row r="155" spans="1:7" x14ac:dyDescent="0.2">
      <c r="A155" s="123">
        <v>4377</v>
      </c>
      <c r="B155" s="123">
        <v>2212</v>
      </c>
      <c r="C155" s="39" t="str">
        <f>IF(COUNTBLANK(B155)=1,"",VLOOKUP(B155,'položky 2020'!$A$2:$B$558,2,0))</f>
        <v>Sankční platby přijaté od jiných subjektů</v>
      </c>
      <c r="D155" s="11">
        <v>0</v>
      </c>
      <c r="E155" s="11">
        <v>0</v>
      </c>
      <c r="F155" s="11">
        <v>280</v>
      </c>
      <c r="G155" s="12">
        <v>0</v>
      </c>
    </row>
    <row r="156" spans="1:7" x14ac:dyDescent="0.2">
      <c r="A156" s="124">
        <v>4377</v>
      </c>
      <c r="B156" s="13"/>
      <c r="C156" s="39" t="str">
        <f>IF(COUNTBLANK(A156)=1,"",VLOOKUP(A156,'paragrafy 2020'!$A$2:$B$526,2,0))</f>
        <v>Sociálně terapeutické dílny</v>
      </c>
      <c r="D156" s="15">
        <v>0</v>
      </c>
      <c r="E156" s="15">
        <v>0</v>
      </c>
      <c r="F156" s="15">
        <v>280</v>
      </c>
      <c r="G156" s="16">
        <v>0</v>
      </c>
    </row>
    <row r="157" spans="1:7" x14ac:dyDescent="0.2">
      <c r="A157" s="33"/>
      <c r="B157" s="33"/>
      <c r="C157" s="33"/>
      <c r="D157" s="34"/>
      <c r="E157" s="34"/>
      <c r="F157" s="34"/>
      <c r="G157" s="35"/>
    </row>
    <row r="158" spans="1:7" x14ac:dyDescent="0.2">
      <c r="A158" s="123">
        <v>4399</v>
      </c>
      <c r="B158" s="123">
        <v>2212</v>
      </c>
      <c r="C158" s="39" t="str">
        <f>IF(COUNTBLANK(B158)=1,"",VLOOKUP(B158,'položky 2020'!$A$2:$B$558,2,0))</f>
        <v>Sankční platby přijaté od jiných subjektů</v>
      </c>
      <c r="D158" s="11">
        <v>0</v>
      </c>
      <c r="E158" s="11">
        <v>476</v>
      </c>
      <c r="F158" s="11">
        <v>499.42</v>
      </c>
      <c r="G158" s="12">
        <f t="shared" ref="G158" si="17">F158/E158*100</f>
        <v>104.92016806722691</v>
      </c>
    </row>
    <row r="159" spans="1:7" x14ac:dyDescent="0.2">
      <c r="A159" s="123">
        <v>4399</v>
      </c>
      <c r="B159" s="123">
        <v>2223</v>
      </c>
      <c r="C159" s="39" t="str">
        <f>IF(COUNTBLANK(B159)=1,"",VLOOKUP(B159,'položky 2020'!$A$2:$B$558,2,0))</f>
        <v>Příjmy z finančního vypořádání minulých let mezi krajem a obcemi</v>
      </c>
      <c r="D159" s="11">
        <v>0</v>
      </c>
      <c r="E159" s="11">
        <v>0</v>
      </c>
      <c r="F159" s="11">
        <v>1.2</v>
      </c>
      <c r="G159" s="12">
        <v>0</v>
      </c>
    </row>
    <row r="160" spans="1:7" x14ac:dyDescent="0.2">
      <c r="A160" s="123">
        <v>4399</v>
      </c>
      <c r="B160" s="123">
        <v>2229</v>
      </c>
      <c r="C160" s="39" t="str">
        <f>IF(COUNTBLANK(B160)=1,"",VLOOKUP(B160,'položky 2020'!$A$2:$B$558,2,0))</f>
        <v>Ostatní přijaté vratky transferů</v>
      </c>
      <c r="D160" s="11">
        <v>0</v>
      </c>
      <c r="E160" s="11">
        <v>0</v>
      </c>
      <c r="F160" s="11">
        <v>560.17999999999995</v>
      </c>
      <c r="G160" s="12">
        <v>0</v>
      </c>
    </row>
    <row r="161" spans="1:7" x14ac:dyDescent="0.2">
      <c r="A161" s="123">
        <v>4399</v>
      </c>
      <c r="B161" s="123">
        <v>2324</v>
      </c>
      <c r="C161" s="39" t="str">
        <f>IF(COUNTBLANK(B161)=1,"",VLOOKUP(B161,'položky 2020'!$A$2:$B$558,2,0))</f>
        <v>Přijaté nekapitálové příspěvky a náhrady</v>
      </c>
      <c r="D161" s="11">
        <v>0</v>
      </c>
      <c r="E161" s="11">
        <v>7</v>
      </c>
      <c r="F161" s="11">
        <v>8.18</v>
      </c>
      <c r="G161" s="12">
        <f t="shared" ref="G161" si="18">F161/E161*100</f>
        <v>116.85714285714286</v>
      </c>
    </row>
    <row r="162" spans="1:7" x14ac:dyDescent="0.2">
      <c r="A162" s="124">
        <v>4399</v>
      </c>
      <c r="B162" s="13"/>
      <c r="C162" s="39" t="str">
        <f>IF(COUNTBLANK(A162)=1,"",VLOOKUP(A162,'paragrafy 2020'!$A$2:$B$526,2,0))</f>
        <v>Ostatní záležitosti sociálních věcí a politiky zaměstnanosti</v>
      </c>
      <c r="D162" s="15">
        <v>0</v>
      </c>
      <c r="E162" s="15">
        <f>SUM(E158:E161)</f>
        <v>483</v>
      </c>
      <c r="F162" s="15">
        <f>SUM(F158:F161)</f>
        <v>1068.98</v>
      </c>
      <c r="G162" s="16">
        <f>F162/E162*100</f>
        <v>221.32091097308489</v>
      </c>
    </row>
    <row r="163" spans="1:7" x14ac:dyDescent="0.2">
      <c r="A163" s="33"/>
      <c r="B163" s="33"/>
      <c r="C163" s="33"/>
      <c r="D163" s="34"/>
      <c r="E163" s="34"/>
      <c r="F163" s="34"/>
      <c r="G163" s="35"/>
    </row>
    <row r="164" spans="1:7" x14ac:dyDescent="0.2">
      <c r="A164" s="123">
        <v>5171</v>
      </c>
      <c r="B164" s="123">
        <v>2324</v>
      </c>
      <c r="C164" s="39" t="str">
        <f>IF(COUNTBLANK(B164)=1,"",VLOOKUP(B164,'položky 2020'!$A$2:$B$558,2,0))</f>
        <v>Přijaté nekapitálové příspěvky a náhrady</v>
      </c>
      <c r="D164" s="11">
        <v>0</v>
      </c>
      <c r="E164" s="11">
        <v>26</v>
      </c>
      <c r="F164" s="11">
        <v>26</v>
      </c>
      <c r="G164" s="12">
        <f t="shared" ref="G164" si="19">F164/E164*100</f>
        <v>100</v>
      </c>
    </row>
    <row r="165" spans="1:7" x14ac:dyDescent="0.2">
      <c r="A165" s="124">
        <v>5171</v>
      </c>
      <c r="B165" s="13"/>
      <c r="C165" s="39" t="str">
        <f>IF(COUNTBLANK(A165)=1,"",VLOOKUP(A165,'paragrafy 2020'!$A$2:$B$526,2,0))</f>
        <v>Zabezpečení potřeb ozbrojených sil</v>
      </c>
      <c r="D165" s="15">
        <v>0</v>
      </c>
      <c r="E165" s="15">
        <v>26</v>
      </c>
      <c r="F165" s="15">
        <v>26</v>
      </c>
      <c r="G165" s="16">
        <f>F165/E165*100</f>
        <v>100</v>
      </c>
    </row>
    <row r="166" spans="1:7" x14ac:dyDescent="0.2">
      <c r="A166" s="33"/>
      <c r="B166" s="33"/>
      <c r="C166" s="33"/>
      <c r="D166" s="34"/>
      <c r="E166" s="34"/>
      <c r="F166" s="34"/>
      <c r="G166" s="35"/>
    </row>
    <row r="167" spans="1:7" x14ac:dyDescent="0.2">
      <c r="A167" s="123">
        <v>5213</v>
      </c>
      <c r="B167" s="123">
        <v>2112</v>
      </c>
      <c r="C167" s="39" t="str">
        <f>IF(COUNTBLANK(B167)=1,"",VLOOKUP(B167,'položky 2020'!$A$2:$B$558,2,0))</f>
        <v>Příjmy z prodeje zboží (již nakoupeného za účelem prodeje)</v>
      </c>
      <c r="D167" s="11">
        <v>0</v>
      </c>
      <c r="E167" s="11">
        <v>4939</v>
      </c>
      <c r="F167" s="11">
        <v>5011</v>
      </c>
      <c r="G167" s="12">
        <f t="shared" ref="G167:G168" si="20">F167/E167*100</f>
        <v>101.45778497671594</v>
      </c>
    </row>
    <row r="168" spans="1:7" x14ac:dyDescent="0.2">
      <c r="A168" s="123">
        <v>5213</v>
      </c>
      <c r="B168" s="123">
        <v>2321</v>
      </c>
      <c r="C168" s="39" t="str">
        <f>IF(COUNTBLANK(B168)=1,"",VLOOKUP(B168,'položky 2020'!$A$2:$B$558,2,0))</f>
        <v>Přijaté neinvestiční dary</v>
      </c>
      <c r="D168" s="11">
        <v>0</v>
      </c>
      <c r="E168" s="11">
        <v>400</v>
      </c>
      <c r="F168" s="11">
        <v>400</v>
      </c>
      <c r="G168" s="12">
        <f t="shared" si="20"/>
        <v>100</v>
      </c>
    </row>
    <row r="169" spans="1:7" x14ac:dyDescent="0.2">
      <c r="A169" s="124">
        <v>5213</v>
      </c>
      <c r="B169" s="13"/>
      <c r="C169" s="39" t="str">
        <f>IF(COUNTBLANK(A169)=1,"",VLOOKUP(A169,'paragrafy 2020'!$A$2:$B$526,2,0))</f>
        <v>Krizová opatření</v>
      </c>
      <c r="D169" s="15">
        <v>0</v>
      </c>
      <c r="E169" s="15">
        <v>5339</v>
      </c>
      <c r="F169" s="15">
        <v>5411</v>
      </c>
      <c r="G169" s="16">
        <f>F169/E169*100</f>
        <v>101.34856714740587</v>
      </c>
    </row>
    <row r="170" spans="1:7" x14ac:dyDescent="0.2">
      <c r="A170" s="33"/>
      <c r="B170" s="33"/>
      <c r="C170" s="33"/>
      <c r="D170" s="34"/>
      <c r="E170" s="34"/>
      <c r="F170" s="34"/>
      <c r="G170" s="35"/>
    </row>
    <row r="171" spans="1:7" x14ac:dyDescent="0.2">
      <c r="A171" s="123">
        <v>5273</v>
      </c>
      <c r="B171" s="123">
        <v>2111</v>
      </c>
      <c r="C171" s="39" t="str">
        <f>IF(COUNTBLANK(B171)=1,"",VLOOKUP(B171,'položky 2020'!$A$2:$B$558,2,0))</f>
        <v>Příjmy z poskytování služeb a výrobků</v>
      </c>
      <c r="D171" s="11">
        <v>870</v>
      </c>
      <c r="E171" s="11">
        <v>870</v>
      </c>
      <c r="F171" s="11">
        <v>721</v>
      </c>
      <c r="G171" s="12">
        <f t="shared" ref="G171" si="21">F171/E171*100</f>
        <v>82.8735632183908</v>
      </c>
    </row>
    <row r="172" spans="1:7" x14ac:dyDescent="0.2">
      <c r="A172" s="124">
        <v>5273</v>
      </c>
      <c r="B172" s="13"/>
      <c r="C172" s="39" t="str">
        <f>IF(COUNTBLANK(A172)=1,"",VLOOKUP(A172,'paragrafy 2020'!$A$2:$B$526,2,0))</f>
        <v>Ostatní správa v oblasti krizového řízení</v>
      </c>
      <c r="D172" s="15">
        <v>870</v>
      </c>
      <c r="E172" s="15">
        <v>870</v>
      </c>
      <c r="F172" s="15">
        <v>721</v>
      </c>
      <c r="G172" s="16">
        <f>F172/E172*100</f>
        <v>82.8735632183908</v>
      </c>
    </row>
    <row r="173" spans="1:7" x14ac:dyDescent="0.2">
      <c r="A173" s="33"/>
      <c r="B173" s="33"/>
      <c r="C173" s="33"/>
      <c r="D173" s="34"/>
      <c r="E173" s="34"/>
      <c r="F173" s="34"/>
      <c r="G173" s="35"/>
    </row>
    <row r="174" spans="1:7" x14ac:dyDescent="0.2">
      <c r="A174" s="123">
        <v>5279</v>
      </c>
      <c r="B174" s="123">
        <v>2212</v>
      </c>
      <c r="C174" s="39" t="str">
        <f>IF(COUNTBLANK(B174)=1,"",VLOOKUP(B174,'položky 2020'!$A$2:$B$558,2,0))</f>
        <v>Sankční platby přijaté od jiných subjektů</v>
      </c>
      <c r="D174" s="11">
        <v>0</v>
      </c>
      <c r="E174" s="11">
        <v>0</v>
      </c>
      <c r="F174" s="11">
        <v>5</v>
      </c>
      <c r="G174" s="12">
        <v>0</v>
      </c>
    </row>
    <row r="175" spans="1:7" x14ac:dyDescent="0.2">
      <c r="A175" s="124">
        <v>5279</v>
      </c>
      <c r="B175" s="13"/>
      <c r="C175" s="39" t="str">
        <f>IF(COUNTBLANK(A175)=1,"",VLOOKUP(A175,'paragrafy 2020'!$A$2:$B$526,2,0))</f>
        <v>Záležitosti krizového řízení jinde nezařazené</v>
      </c>
      <c r="D175" s="15">
        <v>0</v>
      </c>
      <c r="E175" s="15">
        <v>0</v>
      </c>
      <c r="F175" s="15">
        <v>5</v>
      </c>
      <c r="G175" s="16">
        <v>0</v>
      </c>
    </row>
    <row r="176" spans="1:7" x14ac:dyDescent="0.2">
      <c r="A176" s="33"/>
      <c r="B176" s="33"/>
      <c r="C176" s="33"/>
      <c r="D176" s="34"/>
      <c r="E176" s="34"/>
      <c r="F176" s="34"/>
      <c r="G176" s="35"/>
    </row>
    <row r="177" spans="1:7" x14ac:dyDescent="0.2">
      <c r="A177" s="123">
        <v>5511</v>
      </c>
      <c r="B177" s="123">
        <v>2329</v>
      </c>
      <c r="C177" s="39" t="str">
        <f>IF(COUNTBLANK(B177)=1,"",VLOOKUP(B177,'položky 2020'!$A$2:$B$558,2,0))</f>
        <v>Ostatní nedaňové příjmy jinde nezařazené</v>
      </c>
      <c r="D177" s="11">
        <v>4400</v>
      </c>
      <c r="E177" s="11">
        <v>4400</v>
      </c>
      <c r="F177" s="11">
        <v>4400</v>
      </c>
      <c r="G177" s="12">
        <f t="shared" ref="G177:G178" si="22">F177/E177*100</f>
        <v>100</v>
      </c>
    </row>
    <row r="178" spans="1:7" x14ac:dyDescent="0.2">
      <c r="A178" s="123">
        <v>5511</v>
      </c>
      <c r="B178" s="123">
        <v>3129</v>
      </c>
      <c r="C178" s="39" t="str">
        <f>IF(COUNTBLANK(B178)=1,"",VLOOKUP(B178,'položky 2020'!$A$2:$B$558,2,0))</f>
        <v>Ostatní investiční příjmy jinde nezařazené</v>
      </c>
      <c r="D178" s="11">
        <v>16450</v>
      </c>
      <c r="E178" s="11">
        <v>16450</v>
      </c>
      <c r="F178" s="11">
        <v>16450</v>
      </c>
      <c r="G178" s="12">
        <f t="shared" si="22"/>
        <v>100</v>
      </c>
    </row>
    <row r="179" spans="1:7" x14ac:dyDescent="0.2">
      <c r="A179" s="124">
        <v>5511</v>
      </c>
      <c r="B179" s="13"/>
      <c r="C179" s="39" t="str">
        <f>IF(COUNTBLANK(A179)=1,"",VLOOKUP(A179,'paragrafy 2020'!$A$2:$B$526,2,0))</f>
        <v>Požární ochrana - profesionální část</v>
      </c>
      <c r="D179" s="15">
        <v>20850</v>
      </c>
      <c r="E179" s="15">
        <v>20850</v>
      </c>
      <c r="F179" s="15">
        <v>20850</v>
      </c>
      <c r="G179" s="16">
        <f>F179/E179*100</f>
        <v>100</v>
      </c>
    </row>
    <row r="180" spans="1:7" x14ac:dyDescent="0.2">
      <c r="A180" s="33"/>
      <c r="B180" s="33"/>
      <c r="C180" s="33"/>
      <c r="D180" s="34"/>
      <c r="E180" s="34"/>
      <c r="F180" s="34"/>
      <c r="G180" s="35"/>
    </row>
    <row r="181" spans="1:7" x14ac:dyDescent="0.2">
      <c r="A181" s="123">
        <v>5521</v>
      </c>
      <c r="B181" s="123">
        <v>2132</v>
      </c>
      <c r="C181" s="39" t="str">
        <f>IF(COUNTBLANK(B181)=1,"",VLOOKUP(B181,'položky 2020'!$A$2:$B$558,2,0))</f>
        <v>Příjmy z pronájmu ostatních nemovitých věcí a jejich částí</v>
      </c>
      <c r="D181" s="11">
        <v>0</v>
      </c>
      <c r="E181" s="11">
        <v>7</v>
      </c>
      <c r="F181" s="11">
        <v>13</v>
      </c>
      <c r="G181" s="12">
        <f t="shared" ref="G181" si="23">F181/E181*100</f>
        <v>185.71428571428572</v>
      </c>
    </row>
    <row r="182" spans="1:7" x14ac:dyDescent="0.2">
      <c r="A182" s="124">
        <v>5521</v>
      </c>
      <c r="B182" s="13"/>
      <c r="C182" s="39" t="str">
        <f>IF(COUNTBLANK(A182)=1,"",VLOOKUP(A182,'paragrafy 2020'!$A$2:$B$526,2,0))</f>
        <v>Operační a informační střediska integrovaného záchranného systému</v>
      </c>
      <c r="D182" s="15">
        <v>0</v>
      </c>
      <c r="E182" s="15">
        <v>7</v>
      </c>
      <c r="F182" s="15">
        <v>13</v>
      </c>
      <c r="G182" s="16">
        <f>F182/E182*100</f>
        <v>185.71428571428572</v>
      </c>
    </row>
    <row r="183" spans="1:7" x14ac:dyDescent="0.2">
      <c r="A183" s="33"/>
      <c r="B183" s="33"/>
      <c r="C183" s="33"/>
      <c r="D183" s="34"/>
      <c r="E183" s="34"/>
      <c r="F183" s="34"/>
      <c r="G183" s="35"/>
    </row>
    <row r="184" spans="1:7" x14ac:dyDescent="0.2">
      <c r="A184" s="123">
        <v>6113</v>
      </c>
      <c r="B184" s="123">
        <v>2324</v>
      </c>
      <c r="C184" s="39" t="str">
        <f>IF(COUNTBLANK(B184)=1,"",VLOOKUP(B184,'položky 2020'!$A$2:$B$558,2,0))</f>
        <v>Přijaté nekapitálové příspěvky a náhrady</v>
      </c>
      <c r="D184" s="11">
        <v>0</v>
      </c>
      <c r="E184" s="11">
        <v>70</v>
      </c>
      <c r="F184" s="11">
        <v>79</v>
      </c>
      <c r="G184" s="12">
        <f t="shared" ref="G184" si="24">F184/E184*100</f>
        <v>112.85714285714286</v>
      </c>
    </row>
    <row r="185" spans="1:7" x14ac:dyDescent="0.2">
      <c r="A185" s="124">
        <v>6113</v>
      </c>
      <c r="B185" s="13"/>
      <c r="C185" s="39" t="str">
        <f>IF(COUNTBLANK(A185)=1,"",VLOOKUP(A185,'paragrafy 2020'!$A$2:$B$526,2,0))</f>
        <v>Zastupitelstva krajů</v>
      </c>
      <c r="D185" s="15">
        <v>0</v>
      </c>
      <c r="E185" s="15">
        <v>70</v>
      </c>
      <c r="F185" s="15">
        <v>79</v>
      </c>
      <c r="G185" s="16">
        <f>F185/E185*100</f>
        <v>112.85714285714286</v>
      </c>
    </row>
    <row r="186" spans="1:7" x14ac:dyDescent="0.2">
      <c r="A186" s="33"/>
      <c r="B186" s="33"/>
      <c r="C186" s="33"/>
      <c r="D186" s="34"/>
      <c r="E186" s="34"/>
      <c r="F186" s="34"/>
      <c r="G186" s="35"/>
    </row>
    <row r="187" spans="1:7" x14ac:dyDescent="0.2">
      <c r="A187" s="123">
        <v>6172</v>
      </c>
      <c r="B187" s="123">
        <v>2111</v>
      </c>
      <c r="C187" s="39" t="str">
        <f>IF(COUNTBLANK(B187)=1,"",VLOOKUP(B187,'položky 2020'!$A$2:$B$558,2,0))</f>
        <v>Příjmy z poskytování služeb a výrobků</v>
      </c>
      <c r="D187" s="11">
        <v>1</v>
      </c>
      <c r="E187" s="11">
        <v>122</v>
      </c>
      <c r="F187" s="11">
        <v>0</v>
      </c>
      <c r="G187" s="12">
        <v>0</v>
      </c>
    </row>
    <row r="188" spans="1:7" x14ac:dyDescent="0.2">
      <c r="A188" s="123">
        <v>6172</v>
      </c>
      <c r="B188" s="123">
        <v>2132</v>
      </c>
      <c r="C188" s="39" t="str">
        <f>IF(COUNTBLANK(B188)=1,"",VLOOKUP(B188,'položky 2020'!$A$2:$B$558,2,0))</f>
        <v>Příjmy z pronájmu ostatních nemovitých věcí a jejich částí</v>
      </c>
      <c r="D188" s="11">
        <v>1561</v>
      </c>
      <c r="E188" s="11">
        <v>779</v>
      </c>
      <c r="F188" s="11">
        <v>454</v>
      </c>
      <c r="G188" s="12">
        <f t="shared" ref="G188:G192" si="25">F188/E188*100</f>
        <v>58.279845956354301</v>
      </c>
    </row>
    <row r="189" spans="1:7" x14ac:dyDescent="0.2">
      <c r="A189" s="123">
        <v>6172</v>
      </c>
      <c r="B189" s="123">
        <v>2139</v>
      </c>
      <c r="C189" s="39" t="str">
        <f>IF(COUNTBLANK(B189)=1,"",VLOOKUP(B189,'položky 2020'!$A$2:$B$558,2,0))</f>
        <v>Ostatní příjmy z pronájmu majetku</v>
      </c>
      <c r="D189" s="11">
        <v>8</v>
      </c>
      <c r="E189" s="11">
        <v>8</v>
      </c>
      <c r="F189" s="11">
        <v>3</v>
      </c>
      <c r="G189" s="12">
        <f t="shared" si="25"/>
        <v>37.5</v>
      </c>
    </row>
    <row r="190" spans="1:7" x14ac:dyDescent="0.2">
      <c r="A190" s="123">
        <v>6172</v>
      </c>
      <c r="B190" s="123">
        <v>2211</v>
      </c>
      <c r="C190" s="39" t="str">
        <f>IF(COUNTBLANK(B190)=1,"",VLOOKUP(B190,'položky 2020'!$A$2:$B$558,2,0))</f>
        <v>Sankční platby přijaté od státu, obcí a krajů</v>
      </c>
      <c r="D190" s="11">
        <v>5</v>
      </c>
      <c r="E190" s="11">
        <v>5</v>
      </c>
      <c r="F190" s="11">
        <v>0</v>
      </c>
      <c r="G190" s="12">
        <f t="shared" si="25"/>
        <v>0</v>
      </c>
    </row>
    <row r="191" spans="1:7" x14ac:dyDescent="0.2">
      <c r="A191" s="123">
        <v>6172</v>
      </c>
      <c r="B191" s="123">
        <v>2212</v>
      </c>
      <c r="C191" s="39" t="str">
        <f>IF(COUNTBLANK(B191)=1,"",VLOOKUP(B191,'položky 2020'!$A$2:$B$558,2,0))</f>
        <v>Sankční platby přijaté od jiných subjektů</v>
      </c>
      <c r="D191" s="11">
        <v>30</v>
      </c>
      <c r="E191" s="11">
        <v>30</v>
      </c>
      <c r="F191" s="11">
        <v>18</v>
      </c>
      <c r="G191" s="12">
        <f t="shared" si="25"/>
        <v>60</v>
      </c>
    </row>
    <row r="192" spans="1:7" x14ac:dyDescent="0.2">
      <c r="A192" s="123">
        <v>6172</v>
      </c>
      <c r="B192" s="123">
        <v>2324</v>
      </c>
      <c r="C192" s="39" t="str">
        <f>IF(COUNTBLANK(B192)=1,"",VLOOKUP(B192,'položky 2020'!$A$2:$B$558,2,0))</f>
        <v>Přijaté nekapitálové příspěvky a náhrady</v>
      </c>
      <c r="D192" s="11">
        <v>65</v>
      </c>
      <c r="E192" s="11">
        <v>122</v>
      </c>
      <c r="F192" s="11">
        <v>123</v>
      </c>
      <c r="G192" s="12">
        <f t="shared" si="25"/>
        <v>100.81967213114753</v>
      </c>
    </row>
    <row r="193" spans="1:7" x14ac:dyDescent="0.2">
      <c r="A193" s="123">
        <v>6172</v>
      </c>
      <c r="B193" s="123">
        <v>2328</v>
      </c>
      <c r="C193" s="39" t="str">
        <f>IF(COUNTBLANK(B193)=1,"",VLOOKUP(B193,'položky 2020'!$A$2:$B$558,2,0))</f>
        <v>Neidentifikované příjmy</v>
      </c>
      <c r="D193" s="11">
        <v>0</v>
      </c>
      <c r="E193" s="11">
        <v>0</v>
      </c>
      <c r="F193" s="11">
        <v>0</v>
      </c>
      <c r="G193" s="12">
        <v>0</v>
      </c>
    </row>
    <row r="194" spans="1:7" x14ac:dyDescent="0.2">
      <c r="A194" s="123">
        <v>6172</v>
      </c>
      <c r="B194" s="123">
        <v>2329</v>
      </c>
      <c r="C194" s="39" t="str">
        <f>IF(COUNTBLANK(B194)=1,"",VLOOKUP(B194,'položky 2020'!$A$2:$B$558,2,0))</f>
        <v>Ostatní nedaňové příjmy jinde nezařazené</v>
      </c>
      <c r="D194" s="11">
        <v>0</v>
      </c>
      <c r="E194" s="11">
        <v>0</v>
      </c>
      <c r="F194" s="11">
        <v>3</v>
      </c>
      <c r="G194" s="12">
        <v>0</v>
      </c>
    </row>
    <row r="195" spans="1:7" x14ac:dyDescent="0.2">
      <c r="A195" s="124">
        <v>6172</v>
      </c>
      <c r="B195" s="13"/>
      <c r="C195" s="39" t="str">
        <f>IF(COUNTBLANK(A195)=1,"",VLOOKUP(A195,'paragrafy 2020'!$A$2:$B$526,2,0))</f>
        <v>Činnost regionální správy</v>
      </c>
      <c r="D195" s="15">
        <v>1670</v>
      </c>
      <c r="E195" s="15">
        <v>1066</v>
      </c>
      <c r="F195" s="15">
        <v>601</v>
      </c>
      <c r="G195" s="16">
        <f>F195/E195*100</f>
        <v>56.378986866791749</v>
      </c>
    </row>
    <row r="196" spans="1:7" x14ac:dyDescent="0.2">
      <c r="A196" s="33"/>
      <c r="B196" s="33"/>
      <c r="C196" s="33"/>
      <c r="D196" s="34"/>
      <c r="E196" s="34"/>
      <c r="F196" s="34"/>
      <c r="G196" s="35"/>
    </row>
    <row r="197" spans="1:7" x14ac:dyDescent="0.2">
      <c r="A197" s="123">
        <v>6310</v>
      </c>
      <c r="B197" s="123">
        <v>2141</v>
      </c>
      <c r="C197" s="39" t="str">
        <f>IF(COUNTBLANK(B197)=1,"",VLOOKUP(B197,'položky 2020'!$A$2:$B$558,2,0))</f>
        <v>Příjmy z úroků (část)</v>
      </c>
      <c r="D197" s="11">
        <v>25000</v>
      </c>
      <c r="E197" s="11">
        <v>29719</v>
      </c>
      <c r="F197" s="11">
        <v>32270.302318000002</v>
      </c>
      <c r="G197" s="12">
        <f t="shared" ref="G197" si="26">F197/E197*100</f>
        <v>108.58475156633804</v>
      </c>
    </row>
    <row r="198" spans="1:7" x14ac:dyDescent="0.2">
      <c r="A198" s="124">
        <v>6310</v>
      </c>
      <c r="B198" s="13"/>
      <c r="C198" s="39" t="str">
        <f>IF(COUNTBLANK(A198)=1,"",VLOOKUP(A198,'paragrafy 2020'!$A$2:$B$526,2,0))</f>
        <v>Obecné příjmy a výdaje z finančních operací</v>
      </c>
      <c r="D198" s="15">
        <f>SUM(D197)</f>
        <v>25000</v>
      </c>
      <c r="E198" s="15">
        <f>SUM(E197)</f>
        <v>29719</v>
      </c>
      <c r="F198" s="15">
        <f>SUM(F197)</f>
        <v>32270.302318000002</v>
      </c>
      <c r="G198" s="16">
        <f>F198/E198*100</f>
        <v>108.58475156633804</v>
      </c>
    </row>
    <row r="199" spans="1:7" x14ac:dyDescent="0.2">
      <c r="A199" s="33"/>
      <c r="B199" s="33"/>
      <c r="C199" s="33"/>
      <c r="D199" s="34"/>
      <c r="E199" s="34"/>
      <c r="F199" s="34"/>
      <c r="G199" s="35"/>
    </row>
    <row r="200" spans="1:7" x14ac:dyDescent="0.2">
      <c r="A200" s="123">
        <v>6320</v>
      </c>
      <c r="B200" s="123">
        <v>2322</v>
      </c>
      <c r="C200" s="39" t="str">
        <f>IF(COUNTBLANK(B200)=1,"",VLOOKUP(B200,'položky 2020'!$A$2:$B$558,2,0))</f>
        <v>Přijaté pojistné náhrady</v>
      </c>
      <c r="D200" s="11">
        <v>0</v>
      </c>
      <c r="E200" s="11">
        <v>66</v>
      </c>
      <c r="F200" s="11">
        <v>389</v>
      </c>
      <c r="G200" s="12">
        <f t="shared" ref="G200" si="27">F200/E200*100</f>
        <v>589.39393939393938</v>
      </c>
    </row>
    <row r="201" spans="1:7" x14ac:dyDescent="0.2">
      <c r="A201" s="124">
        <v>6320</v>
      </c>
      <c r="B201" s="13"/>
      <c r="C201" s="39" t="str">
        <f>IF(COUNTBLANK(A201)=1,"",VLOOKUP(A201,'paragrafy 2020'!$A$2:$B$526,2,0))</f>
        <v>Pojištění funkčně nespecifikované</v>
      </c>
      <c r="D201" s="15">
        <v>0</v>
      </c>
      <c r="E201" s="15">
        <v>66</v>
      </c>
      <c r="F201" s="15">
        <v>389</v>
      </c>
      <c r="G201" s="16">
        <f>F201/E201*100</f>
        <v>589.39393939393938</v>
      </c>
    </row>
    <row r="202" spans="1:7" x14ac:dyDescent="0.2">
      <c r="A202" s="33"/>
      <c r="B202" s="33"/>
      <c r="C202" s="33"/>
      <c r="D202" s="34"/>
      <c r="E202" s="34"/>
      <c r="F202" s="34"/>
      <c r="G202" s="35"/>
    </row>
    <row r="203" spans="1:7" x14ac:dyDescent="0.2">
      <c r="A203" s="123">
        <v>6402</v>
      </c>
      <c r="B203" s="123">
        <v>2212</v>
      </c>
      <c r="C203" s="39" t="str">
        <f>IF(COUNTBLANK(B203)=1,"",VLOOKUP(B203,'položky 2020'!$A$2:$B$558,2,0))</f>
        <v>Sankční platby přijaté od jiných subjektů</v>
      </c>
      <c r="D203" s="11">
        <v>0</v>
      </c>
      <c r="E203" s="11">
        <v>0</v>
      </c>
      <c r="F203" s="11">
        <v>15.67</v>
      </c>
      <c r="G203" s="12">
        <v>0</v>
      </c>
    </row>
    <row r="204" spans="1:7" x14ac:dyDescent="0.2">
      <c r="A204" s="123">
        <v>6402</v>
      </c>
      <c r="B204" s="123">
        <v>2221</v>
      </c>
      <c r="C204" s="39" t="str">
        <f>IF(COUNTBLANK(B204)=1,"",VLOOKUP(B204,'položky 2020'!$A$2:$B$558,2,0))</f>
        <v>Přijaté vratky transférů od jiných veřejných rozpočtů</v>
      </c>
      <c r="D204" s="11">
        <v>0</v>
      </c>
      <c r="E204" s="11">
        <v>0</v>
      </c>
      <c r="F204" s="11">
        <v>0</v>
      </c>
      <c r="G204" s="12">
        <v>0</v>
      </c>
    </row>
    <row r="205" spans="1:7" x14ac:dyDescent="0.2">
      <c r="A205" s="123">
        <v>6402</v>
      </c>
      <c r="B205" s="123">
        <v>2222</v>
      </c>
      <c r="C205" s="39" t="str">
        <f>IF(COUNTBLANK(B205)=1,"",VLOOKUP(B205,'položky 2020'!$A$2:$B$558,2,0))</f>
        <v>Ostatní příjmy z finančního vypořádání předchozích let od jiných veřejných rozpočtů</v>
      </c>
      <c r="D205" s="11">
        <v>0</v>
      </c>
      <c r="E205" s="11">
        <v>0</v>
      </c>
      <c r="F205" s="11">
        <v>0</v>
      </c>
      <c r="G205" s="12">
        <v>0</v>
      </c>
    </row>
    <row r="206" spans="1:7" x14ac:dyDescent="0.2">
      <c r="A206" s="123">
        <v>6402</v>
      </c>
      <c r="B206" s="123">
        <v>2223</v>
      </c>
      <c r="C206" s="39" t="str">
        <f>IF(COUNTBLANK(B206)=1,"",VLOOKUP(B206,'položky 2020'!$A$2:$B$558,2,0))</f>
        <v>Příjmy z finančního vypořádání minulých let mezi krajem a obcemi</v>
      </c>
      <c r="D206" s="11">
        <v>0</v>
      </c>
      <c r="E206" s="11">
        <v>6924</v>
      </c>
      <c r="F206" s="11">
        <v>15718.670970000003</v>
      </c>
      <c r="G206" s="12">
        <f t="shared" ref="G206:G208" si="28">F206/E206*100</f>
        <v>227.01720060658582</v>
      </c>
    </row>
    <row r="207" spans="1:7" x14ac:dyDescent="0.2">
      <c r="A207" s="123">
        <v>6402</v>
      </c>
      <c r="B207" s="123">
        <v>2227</v>
      </c>
      <c r="C207" s="39" t="str">
        <f>IF(COUNTBLANK(B207)=1,"",VLOOKUP(B207,'položky 2020'!$A$2:$B$558,2,0))</f>
        <v>Příjmy z finančního vypořádání minulých let mezi regionální radou a kraji, obcemi a dobrovolnými svazky obcí</v>
      </c>
      <c r="D207" s="11">
        <v>0</v>
      </c>
      <c r="E207" s="11">
        <v>1964</v>
      </c>
      <c r="F207" s="11">
        <v>1963.64</v>
      </c>
      <c r="G207" s="12">
        <f t="shared" si="28"/>
        <v>99.981670061099805</v>
      </c>
    </row>
    <row r="208" spans="1:7" x14ac:dyDescent="0.2">
      <c r="A208" s="123">
        <v>6402</v>
      </c>
      <c r="B208" s="123">
        <v>2229</v>
      </c>
      <c r="C208" s="39" t="str">
        <f>IF(COUNTBLANK(B208)=1,"",VLOOKUP(B208,'položky 2020'!$A$2:$B$558,2,0))</f>
        <v>Ostatní přijaté vratky transferů</v>
      </c>
      <c r="D208" s="11">
        <v>0</v>
      </c>
      <c r="E208" s="11">
        <v>32848</v>
      </c>
      <c r="F208" s="11">
        <v>37524.879240000089</v>
      </c>
      <c r="G208" s="12">
        <f t="shared" si="28"/>
        <v>114.23794215781811</v>
      </c>
    </row>
    <row r="209" spans="1:7" x14ac:dyDescent="0.2">
      <c r="A209" s="124">
        <v>6402</v>
      </c>
      <c r="B209" s="13"/>
      <c r="C209" s="39" t="str">
        <f>IF(COUNTBLANK(A209)=1,"",VLOOKUP(A209,'paragrafy 2020'!$A$2:$B$526,2,0))</f>
        <v>Finanční vypořádání minulých let</v>
      </c>
      <c r="D209" s="15">
        <f>SUM(D203:D208)</f>
        <v>0</v>
      </c>
      <c r="E209" s="15">
        <f>SUM(E203:E208)</f>
        <v>41736</v>
      </c>
      <c r="F209" s="15">
        <f>SUM(F203:F208)</f>
        <v>55222.860210000094</v>
      </c>
      <c r="G209" s="16">
        <f>F209/E209*100</f>
        <v>132.31469285508936</v>
      </c>
    </row>
    <row r="210" spans="1:7" x14ac:dyDescent="0.2">
      <c r="A210" s="33"/>
      <c r="B210" s="33"/>
      <c r="C210" s="33"/>
      <c r="D210" s="34"/>
      <c r="E210" s="34"/>
      <c r="F210" s="34"/>
      <c r="G210" s="35"/>
    </row>
    <row r="211" spans="1:7" x14ac:dyDescent="0.2">
      <c r="A211" s="123">
        <v>6409</v>
      </c>
      <c r="B211" s="123">
        <v>2211</v>
      </c>
      <c r="C211" s="39" t="str">
        <f>IF(COUNTBLANK(B211)=1,"",VLOOKUP(B211,'položky 2020'!$A$2:$B$558,2,0))</f>
        <v>Sankční platby přijaté od státu, obcí a krajů</v>
      </c>
      <c r="D211" s="11">
        <v>0</v>
      </c>
      <c r="E211" s="11">
        <v>11438</v>
      </c>
      <c r="F211" s="11">
        <v>11438</v>
      </c>
      <c r="G211" s="12">
        <f t="shared" ref="G211:G212" si="29">F211/E211*100</f>
        <v>100</v>
      </c>
    </row>
    <row r="212" spans="1:7" x14ac:dyDescent="0.2">
      <c r="A212" s="123">
        <v>6409</v>
      </c>
      <c r="B212" s="123">
        <v>2229</v>
      </c>
      <c r="C212" s="39" t="str">
        <f>IF(COUNTBLANK(B212)=1,"",VLOOKUP(B212,'položky 2020'!$A$2:$B$558,2,0))</f>
        <v>Ostatní přijaté vratky transferů</v>
      </c>
      <c r="D212" s="11">
        <v>0</v>
      </c>
      <c r="E212" s="11">
        <v>1453</v>
      </c>
      <c r="F212" s="11">
        <v>1662</v>
      </c>
      <c r="G212" s="12">
        <f t="shared" si="29"/>
        <v>114.38403303509979</v>
      </c>
    </row>
    <row r="213" spans="1:7" x14ac:dyDescent="0.2">
      <c r="A213" s="123">
        <v>6409</v>
      </c>
      <c r="B213" s="123">
        <v>2328</v>
      </c>
      <c r="C213" s="39" t="str">
        <f>IF(COUNTBLANK(B213)=1,"",VLOOKUP(B213,'položky 2020'!$A$2:$B$558,2,0))</f>
        <v>Neidentifikované příjmy</v>
      </c>
      <c r="D213" s="11">
        <v>0</v>
      </c>
      <c r="E213" s="11">
        <v>0</v>
      </c>
      <c r="F213" s="11">
        <v>5</v>
      </c>
      <c r="G213" s="12">
        <v>0</v>
      </c>
    </row>
    <row r="214" spans="1:7" x14ac:dyDescent="0.2">
      <c r="A214" s="124">
        <v>6409</v>
      </c>
      <c r="B214" s="13"/>
      <c r="C214" s="39" t="str">
        <f>IF(COUNTBLANK(A214)=1,"",VLOOKUP(A214,'paragrafy 2020'!$A$2:$B$526,2,0))</f>
        <v>Ostatní činnosti jinde nezařazené</v>
      </c>
      <c r="D214" s="15">
        <v>0</v>
      </c>
      <c r="E214" s="15">
        <v>12891</v>
      </c>
      <c r="F214" s="15">
        <v>13105</v>
      </c>
      <c r="G214" s="16">
        <f>F214/E214*100</f>
        <v>101.66007291909085</v>
      </c>
    </row>
    <row r="215" spans="1:7" x14ac:dyDescent="0.2">
      <c r="A215" s="33"/>
      <c r="B215" s="33"/>
      <c r="C215" s="33"/>
      <c r="D215" s="34"/>
      <c r="E215" s="34"/>
      <c r="F215" s="34"/>
      <c r="G215" s="35"/>
    </row>
    <row r="216" spans="1:7" x14ac:dyDescent="0.2">
      <c r="A216" s="9" t="s">
        <v>81</v>
      </c>
      <c r="B216" s="123">
        <v>2412</v>
      </c>
      <c r="C216" s="39" t="str">
        <f>IF(COUNTBLANK(B216)=1,"",VLOOKUP(B216,'položky 2020'!$A$2:$B$558,2,0))</f>
        <v>Splátky půjčených prostředků od ponikatelských nefinančních subjektů - právnických osob</v>
      </c>
      <c r="D216" s="11">
        <v>13151</v>
      </c>
      <c r="E216" s="11">
        <v>13151</v>
      </c>
      <c r="F216" s="11">
        <v>5577</v>
      </c>
      <c r="G216" s="12">
        <f t="shared" ref="G216:G219" si="30">F216/E216*100</f>
        <v>42.407421488860166</v>
      </c>
    </row>
    <row r="217" spans="1:7" x14ac:dyDescent="0.2">
      <c r="A217" s="9" t="s">
        <v>81</v>
      </c>
      <c r="B217" s="123">
        <v>2420</v>
      </c>
      <c r="C217" s="39" t="str">
        <f>IF(COUNTBLANK(B217)=1,"",VLOOKUP(B217,'položky 2020'!$A$2:$B$558,2,0))</f>
        <v>Splátky půjčených prostředků od obecně prospěšných společností a podobných subjektů</v>
      </c>
      <c r="D217" s="11">
        <v>143754</v>
      </c>
      <c r="E217" s="11">
        <v>143754</v>
      </c>
      <c r="F217" s="11">
        <v>143754</v>
      </c>
      <c r="G217" s="12">
        <f t="shared" si="30"/>
        <v>100</v>
      </c>
    </row>
    <row r="218" spans="1:7" x14ac:dyDescent="0.2">
      <c r="A218" s="9" t="s">
        <v>81</v>
      </c>
      <c r="B218" s="123">
        <v>2441</v>
      </c>
      <c r="C218" s="39" t="str">
        <f>IF(COUNTBLANK(B218)=1,"",VLOOKUP(B218,'položky 2020'!$A$2:$B$558,2,0))</f>
        <v>Splátky půjčených prostředků od obcí</v>
      </c>
      <c r="D218" s="11">
        <v>4845</v>
      </c>
      <c r="E218" s="11">
        <v>9845</v>
      </c>
      <c r="F218" s="11">
        <v>7783</v>
      </c>
      <c r="G218" s="12">
        <f t="shared" si="30"/>
        <v>79.055358049771456</v>
      </c>
    </row>
    <row r="219" spans="1:7" x14ac:dyDescent="0.2">
      <c r="A219" s="9" t="s">
        <v>81</v>
      </c>
      <c r="B219" s="123">
        <v>2451</v>
      </c>
      <c r="C219" s="39" t="str">
        <f>IF(COUNTBLANK(B219)=1,"",VLOOKUP(B219,'položky 2020'!$A$2:$B$558,2,0))</f>
        <v>Splátky půjčených prostředků od příspěvkových organizací</v>
      </c>
      <c r="D219" s="11">
        <v>334623</v>
      </c>
      <c r="E219" s="11">
        <v>332051</v>
      </c>
      <c r="F219" s="11">
        <v>138872</v>
      </c>
      <c r="G219" s="12">
        <f t="shared" si="30"/>
        <v>41.822491123351533</v>
      </c>
    </row>
    <row r="220" spans="1:7" x14ac:dyDescent="0.2">
      <c r="A220" s="13" t="s">
        <v>81</v>
      </c>
      <c r="B220" s="13"/>
      <c r="C220" s="14" t="s">
        <v>83</v>
      </c>
      <c r="D220" s="15">
        <v>496373</v>
      </c>
      <c r="E220" s="15">
        <v>498801</v>
      </c>
      <c r="F220" s="15">
        <v>295986</v>
      </c>
      <c r="G220" s="16">
        <f>F220/E220*100</f>
        <v>59.339496111675793</v>
      </c>
    </row>
    <row r="221" spans="1:7" x14ac:dyDescent="0.2">
      <c r="A221" s="33"/>
      <c r="B221" s="33"/>
      <c r="C221" s="33"/>
      <c r="D221" s="34"/>
      <c r="E221" s="34"/>
      <c r="F221" s="34"/>
      <c r="G221" s="35"/>
    </row>
    <row r="222" spans="1:7" x14ac:dyDescent="0.2">
      <c r="A222" s="9" t="s">
        <v>81</v>
      </c>
      <c r="B222" s="123">
        <v>4111</v>
      </c>
      <c r="C222" s="39" t="str">
        <f>IF(COUNTBLANK(B222)=1,"",VLOOKUP(B222,'položky 2020'!$A$2:$B$558,2,0))</f>
        <v>Neinvestiční přijaté transfery z všeobecné pokladní správy státního rozpočtu</v>
      </c>
      <c r="D222" s="11">
        <v>0</v>
      </c>
      <c r="E222" s="11">
        <v>12774</v>
      </c>
      <c r="F222" s="11">
        <v>13121.240399999999</v>
      </c>
      <c r="G222" s="12">
        <f t="shared" ref="G222:G229" si="31">F222/E222*100</f>
        <v>102.71833724753405</v>
      </c>
    </row>
    <row r="223" spans="1:7" x14ac:dyDescent="0.2">
      <c r="A223" s="9" t="s">
        <v>81</v>
      </c>
      <c r="B223" s="123">
        <v>4112</v>
      </c>
      <c r="C223" s="39" t="str">
        <f>IF(COUNTBLANK(B223)=1,"",VLOOKUP(B223,'položky 2020'!$A$2:$B$558,2,0))</f>
        <v>Neinvestiční přijaté transfery ze státního rozpočtu v rámci souhrnného dotačního vztahu</v>
      </c>
      <c r="D223" s="11">
        <v>156273</v>
      </c>
      <c r="E223" s="11">
        <v>156273</v>
      </c>
      <c r="F223" s="11">
        <v>91159.25</v>
      </c>
      <c r="G223" s="12">
        <f t="shared" si="31"/>
        <v>58.333333333333336</v>
      </c>
    </row>
    <row r="224" spans="1:7" x14ac:dyDescent="0.2">
      <c r="A224" s="9" t="s">
        <v>81</v>
      </c>
      <c r="B224" s="123">
        <v>4116</v>
      </c>
      <c r="C224" s="39" t="str">
        <f>IF(COUNTBLANK(B224)=1,"",VLOOKUP(B224,'položky 2020'!$A$2:$B$558,2,0))</f>
        <v>Ostatní neinvestiční přijaté transfery ze státního rozpočtu</v>
      </c>
      <c r="D224" s="11">
        <v>380225</v>
      </c>
      <c r="E224" s="11">
        <v>19787578</v>
      </c>
      <c r="F224" s="11">
        <v>14112528.503550008</v>
      </c>
      <c r="G224" s="12">
        <f t="shared" si="31"/>
        <v>71.320140865900868</v>
      </c>
    </row>
    <row r="225" spans="1:7" x14ac:dyDescent="0.2">
      <c r="A225" s="9" t="s">
        <v>81</v>
      </c>
      <c r="B225" s="123">
        <v>4118</v>
      </c>
      <c r="C225" s="39" t="str">
        <f>IF(COUNTBLANK(B225)=1,"",VLOOKUP(B225,'položky 2020'!$A$2:$B$558,2,0))</f>
        <v>Neinvestiční převody z Národního fondu</v>
      </c>
      <c r="D225" s="11">
        <v>522</v>
      </c>
      <c r="E225" s="11">
        <v>522</v>
      </c>
      <c r="F225" s="11">
        <v>257.40037999999998</v>
      </c>
      <c r="G225" s="12">
        <f t="shared" si="31"/>
        <v>49.310417624521072</v>
      </c>
    </row>
    <row r="226" spans="1:7" x14ac:dyDescent="0.2">
      <c r="A226" s="9" t="s">
        <v>81</v>
      </c>
      <c r="B226" s="123">
        <v>4121</v>
      </c>
      <c r="C226" s="39" t="str">
        <f>IF(COUNTBLANK(B226)=1,"",VLOOKUP(B226,'položky 2020'!$A$2:$B$558,2,0))</f>
        <v>Neinvestiční přijaté transfery od obcí</v>
      </c>
      <c r="D226" s="11">
        <v>52381</v>
      </c>
      <c r="E226" s="11">
        <v>52381</v>
      </c>
      <c r="F226" s="11">
        <v>37999.830500000011</v>
      </c>
      <c r="G226" s="12">
        <f t="shared" si="31"/>
        <v>72.545065004486375</v>
      </c>
    </row>
    <row r="227" spans="1:7" x14ac:dyDescent="0.2">
      <c r="A227" s="9" t="s">
        <v>81</v>
      </c>
      <c r="B227" s="123">
        <v>4122</v>
      </c>
      <c r="C227" s="39" t="str">
        <f>IF(COUNTBLANK(B227)=1,"",VLOOKUP(B227,'položky 2020'!$A$2:$B$558,2,0))</f>
        <v>Neinvestiční přijaté transfery od krajů</v>
      </c>
      <c r="D227" s="11">
        <v>21526</v>
      </c>
      <c r="E227" s="11">
        <v>21907</v>
      </c>
      <c r="F227" s="11">
        <v>5278</v>
      </c>
      <c r="G227" s="12">
        <f t="shared" si="31"/>
        <v>24.092755740174372</v>
      </c>
    </row>
    <row r="228" spans="1:7" x14ac:dyDescent="0.2">
      <c r="A228" s="9" t="s">
        <v>81</v>
      </c>
      <c r="B228" s="123">
        <v>4151</v>
      </c>
      <c r="C228" s="39" t="str">
        <f>IF(COUNTBLANK(B228)=1,"",VLOOKUP(B228,'položky 2020'!$A$2:$B$558,2,0))</f>
        <v>Neinvestiční přijaté transfery od cizích států</v>
      </c>
      <c r="D228" s="11">
        <v>1185</v>
      </c>
      <c r="E228" s="11">
        <v>941</v>
      </c>
      <c r="F228" s="11">
        <v>875.84306000000004</v>
      </c>
      <c r="G228" s="12">
        <f t="shared" si="31"/>
        <v>93.075776833156226</v>
      </c>
    </row>
    <row r="229" spans="1:7" x14ac:dyDescent="0.2">
      <c r="A229" s="9" t="s">
        <v>81</v>
      </c>
      <c r="B229" s="123">
        <v>4152</v>
      </c>
      <c r="C229" s="39" t="str">
        <f>IF(COUNTBLANK(B229)=1,"",VLOOKUP(B229,'položky 2020'!$A$2:$B$558,2,0))</f>
        <v>Neinvestiční přijaté transfery od mezinárodních institucí</v>
      </c>
      <c r="D229" s="11">
        <v>7666</v>
      </c>
      <c r="E229" s="11">
        <v>4844</v>
      </c>
      <c r="F229" s="11">
        <v>791.40692000000001</v>
      </c>
      <c r="G229" s="12">
        <f t="shared" si="31"/>
        <v>16.337880264244426</v>
      </c>
    </row>
    <row r="230" spans="1:7" x14ac:dyDescent="0.2">
      <c r="A230" s="13" t="s">
        <v>81</v>
      </c>
      <c r="B230" s="13"/>
      <c r="C230" s="14" t="s">
        <v>88</v>
      </c>
      <c r="D230" s="15">
        <f>SUM(D222:D229)</f>
        <v>619778</v>
      </c>
      <c r="E230" s="15">
        <f>SUM(E222:E229)</f>
        <v>20037220</v>
      </c>
      <c r="F230" s="15">
        <f>SUM(F222:F229)</f>
        <v>14262011.474810008</v>
      </c>
      <c r="G230" s="16">
        <f>F230/E230*100</f>
        <v>71.177595868139434</v>
      </c>
    </row>
    <row r="231" spans="1:7" x14ac:dyDescent="0.2">
      <c r="A231" s="33"/>
      <c r="B231" s="33"/>
      <c r="C231" s="33"/>
      <c r="D231" s="34"/>
      <c r="E231" s="34"/>
      <c r="F231" s="34"/>
      <c r="G231" s="35"/>
    </row>
    <row r="232" spans="1:7" x14ac:dyDescent="0.2">
      <c r="A232" s="9" t="s">
        <v>81</v>
      </c>
      <c r="B232" s="123">
        <v>4134</v>
      </c>
      <c r="C232" s="39" t="str">
        <f>IF(COUNTBLANK(B232)=1,"",VLOOKUP(B232,'položky 2020'!$A$2:$B$558,2,0))</f>
        <v>Převody z rozpočtových účtů</v>
      </c>
      <c r="D232" s="11">
        <v>0</v>
      </c>
      <c r="E232" s="11">
        <v>0</v>
      </c>
      <c r="F232" s="11">
        <v>11135467.22841</v>
      </c>
      <c r="G232" s="12">
        <v>0</v>
      </c>
    </row>
    <row r="233" spans="1:7" x14ac:dyDescent="0.2">
      <c r="A233" s="9" t="s">
        <v>81</v>
      </c>
      <c r="B233" s="123">
        <v>4139</v>
      </c>
      <c r="C233" s="39" t="str">
        <f>IF(COUNTBLANK(B233)=1,"",VLOOKUP(B233,'položky 2020'!$A$2:$B$558,2,0))</f>
        <v>Ostatní převody z vlastních fondů</v>
      </c>
      <c r="D233" s="11">
        <v>0</v>
      </c>
      <c r="E233" s="11">
        <v>0</v>
      </c>
      <c r="F233" s="11">
        <v>590533.00600000005</v>
      </c>
      <c r="G233" s="12">
        <v>0</v>
      </c>
    </row>
    <row r="234" spans="1:7" x14ac:dyDescent="0.2">
      <c r="A234" s="33"/>
      <c r="B234" s="33"/>
      <c r="C234" s="33"/>
      <c r="D234" s="34"/>
      <c r="E234" s="34"/>
      <c r="F234" s="34"/>
      <c r="G234" s="35"/>
    </row>
    <row r="235" spans="1:7" x14ac:dyDescent="0.2">
      <c r="A235" s="9" t="s">
        <v>81</v>
      </c>
      <c r="B235" s="123">
        <v>4213</v>
      </c>
      <c r="C235" s="39" t="str">
        <f>IF(COUNTBLANK(B235)=1,"",VLOOKUP(B235,'položky 2020'!$A$2:$B$558,2,0))</f>
        <v>Investiční přijaté transfery ze státních fondů</v>
      </c>
      <c r="D235" s="11">
        <v>0</v>
      </c>
      <c r="E235" s="11">
        <v>150</v>
      </c>
      <c r="F235" s="11">
        <v>0</v>
      </c>
      <c r="G235" s="12">
        <v>0</v>
      </c>
    </row>
    <row r="236" spans="1:7" x14ac:dyDescent="0.2">
      <c r="A236" s="9" t="s">
        <v>81</v>
      </c>
      <c r="B236" s="123">
        <v>4216</v>
      </c>
      <c r="C236" s="39" t="str">
        <f>IF(COUNTBLANK(B236)=1,"",VLOOKUP(B236,'položky 2020'!$A$2:$B$558,2,0))</f>
        <v>Ostatní investiční přijaté transfery ze státního rozpočtu</v>
      </c>
      <c r="D236" s="11">
        <v>1546831</v>
      </c>
      <c r="E236" s="11">
        <v>1251888</v>
      </c>
      <c r="F236" s="11">
        <v>828084.88095000002</v>
      </c>
      <c r="G236" s="12">
        <f t="shared" ref="G236:G237" si="32">F236/E236*100</f>
        <v>66.146882225087239</v>
      </c>
    </row>
    <row r="237" spans="1:7" x14ac:dyDescent="0.2">
      <c r="A237" s="9" t="s">
        <v>81</v>
      </c>
      <c r="B237" s="123">
        <v>4221</v>
      </c>
      <c r="C237" s="39" t="str">
        <f>IF(COUNTBLANK(B237)=1,"",VLOOKUP(B237,'položky 2020'!$A$2:$B$558,2,0))</f>
        <v>Investiční přijaté transfery od obcí</v>
      </c>
      <c r="D237" s="11">
        <v>66784</v>
      </c>
      <c r="E237" s="11">
        <v>47563</v>
      </c>
      <c r="F237" s="11">
        <v>8496.128999999999</v>
      </c>
      <c r="G237" s="12">
        <f t="shared" si="32"/>
        <v>17.862895528036496</v>
      </c>
    </row>
    <row r="238" spans="1:7" x14ac:dyDescent="0.2">
      <c r="A238" s="13" t="s">
        <v>81</v>
      </c>
      <c r="B238" s="13"/>
      <c r="C238" s="14" t="s">
        <v>91</v>
      </c>
      <c r="D238" s="15">
        <v>1613615</v>
      </c>
      <c r="E238" s="15">
        <f>SUM(E235:E237)</f>
        <v>1299601</v>
      </c>
      <c r="F238" s="15">
        <f>SUM(F235:F237)</f>
        <v>836581.00994999998</v>
      </c>
      <c r="G238" s="16">
        <f>F238/E238*100</f>
        <v>64.372142676867753</v>
      </c>
    </row>
    <row r="239" spans="1:7" ht="13.5" thickBot="1" x14ac:dyDescent="0.25">
      <c r="A239" s="33"/>
      <c r="B239" s="33"/>
      <c r="C239" s="33"/>
      <c r="D239" s="34"/>
      <c r="E239" s="34"/>
      <c r="G239" s="35"/>
    </row>
    <row r="240" spans="1:7" x14ac:dyDescent="0.2">
      <c r="A240" s="17"/>
      <c r="B240" s="17"/>
      <c r="C240" s="18" t="s">
        <v>92</v>
      </c>
      <c r="D240" s="19">
        <v>7962002</v>
      </c>
      <c r="E240" s="19">
        <v>6608018</v>
      </c>
      <c r="F240" s="19">
        <f>F14+F17+F20+F23+F27+F31+F36+F39+F42+F46+F49+F52+F55+F58+F62+F65+F68+F71+F74+F78+F83+F86+F90+F93+F98+F101+F105+F108+F111+F120+F123+F127+F131+F135+F138+F141+F144+F147+F150+F153+F156+F162+F165+F169+F172+F175+F179+F182+F185+F195+F198+F201+F209+F214+F220-1</f>
        <v>4232004.5995680001</v>
      </c>
      <c r="G240" s="20">
        <f>F240/E240*100</f>
        <v>64.043478688587101</v>
      </c>
    </row>
    <row r="241" spans="1:7" x14ac:dyDescent="0.2">
      <c r="A241" s="21"/>
      <c r="B241" s="21"/>
      <c r="C241" s="22" t="s">
        <v>93</v>
      </c>
      <c r="D241" s="23">
        <v>2233393</v>
      </c>
      <c r="E241" s="23">
        <v>21336821</v>
      </c>
      <c r="F241" s="23">
        <f>F238+F230</f>
        <v>15098592.484760009</v>
      </c>
      <c r="G241" s="24">
        <f>F241/E241*100</f>
        <v>70.763083613814857</v>
      </c>
    </row>
    <row r="242" spans="1:7" x14ac:dyDescent="0.2">
      <c r="A242" s="21"/>
      <c r="B242" s="21"/>
      <c r="C242" s="22" t="s">
        <v>94</v>
      </c>
      <c r="D242" s="23">
        <v>0</v>
      </c>
      <c r="E242" s="23">
        <v>0</v>
      </c>
      <c r="F242" s="23">
        <f>F232+F233</f>
        <v>11726000.234409999</v>
      </c>
      <c r="G242" s="24">
        <v>0</v>
      </c>
    </row>
    <row r="243" spans="1:7" ht="13.5" thickBot="1" x14ac:dyDescent="0.25">
      <c r="A243" s="21"/>
      <c r="B243" s="21"/>
      <c r="C243" s="22" t="s">
        <v>95</v>
      </c>
      <c r="D243" s="23">
        <v>10195395</v>
      </c>
      <c r="E243" s="23">
        <v>27944839</v>
      </c>
      <c r="F243" s="23">
        <f>SUM(F240:F242)</f>
        <v>31056597.31873801</v>
      </c>
      <c r="G243" s="125">
        <f>F243/E243*100</f>
        <v>111.13535962307033</v>
      </c>
    </row>
    <row r="244" spans="1:7" ht="13.5" thickBot="1" x14ac:dyDescent="0.25">
      <c r="A244" s="25"/>
      <c r="B244" s="25"/>
      <c r="C244" s="26" t="s">
        <v>96</v>
      </c>
      <c r="D244" s="27">
        <v>10195395</v>
      </c>
      <c r="E244" s="27">
        <v>27944839</v>
      </c>
      <c r="F244" s="27">
        <f>F243-F242</f>
        <v>19330597.084328011</v>
      </c>
      <c r="G244" s="28">
        <f>F244/E244*100</f>
        <v>69.174122221022671</v>
      </c>
    </row>
  </sheetData>
  <mergeCells count="2">
    <mergeCell ref="A1:G1"/>
    <mergeCell ref="B2:G2"/>
  </mergeCells>
  <phoneticPr fontId="0" type="noConversion"/>
  <printOptions horizontalCentered="1"/>
  <pageMargins left="0.39370078740157483" right="0.39370078740157483" top="0.39370078740157483" bottom="0.78740157480314965" header="0.51181102362204722" footer="0.51181102362204722"/>
  <pageSetup paperSize="9" scale="91" fitToHeight="0" orientation="landscape" r:id="rId1"/>
  <headerFooter alignWithMargins="0">
    <oddFooter>&amp;CStránka &amp;P z 15</oddFooter>
  </headerFooter>
  <rowBreaks count="5" manualBreakCount="5">
    <brk id="41" max="6" man="1"/>
    <brk id="117" max="6" man="1"/>
    <brk id="152" max="6" man="1"/>
    <brk id="189" max="6" man="1"/>
    <brk id="22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O287"/>
  <sheetViews>
    <sheetView showGridLines="0" tabSelected="1" zoomScaleNormal="100" workbookViewId="0">
      <pane xSplit="2" ySplit="4" topLeftCell="C263" activePane="bottomRight" state="frozen"/>
      <selection pane="topRight" activeCell="C1" sqref="C1"/>
      <selection pane="bottomLeft" activeCell="A9" sqref="A9"/>
      <selection pane="bottomRight" activeCell="F293" sqref="F293"/>
    </sheetView>
  </sheetViews>
  <sheetFormatPr defaultRowHeight="12.75" x14ac:dyDescent="0.2"/>
  <cols>
    <col min="1" max="1" width="8.28515625" style="39" customWidth="1"/>
    <col min="2" max="2" width="10" style="39" customWidth="1"/>
    <col min="3" max="3" width="80.7109375" style="39" customWidth="1"/>
    <col min="4" max="6" width="15.7109375" style="1" customWidth="1"/>
    <col min="7" max="7" width="10.85546875" style="45" customWidth="1"/>
    <col min="8" max="8" width="9.140625" style="39"/>
    <col min="9" max="15" width="9.140625" style="40"/>
    <col min="16" max="16384" width="9.140625" style="39"/>
  </cols>
  <sheetData>
    <row r="1" spans="1:8" ht="15" x14ac:dyDescent="0.2">
      <c r="A1" s="129" t="s">
        <v>0</v>
      </c>
      <c r="B1" s="129"/>
      <c r="C1" s="129"/>
      <c r="D1" s="129"/>
      <c r="E1" s="129"/>
      <c r="F1" s="129"/>
      <c r="G1" s="129"/>
    </row>
    <row r="2" spans="1:8" ht="15" x14ac:dyDescent="0.2">
      <c r="A2" s="130" t="s">
        <v>97</v>
      </c>
      <c r="B2" s="130"/>
      <c r="C2" s="130"/>
      <c r="D2" s="130"/>
      <c r="E2" s="130"/>
      <c r="F2" s="130"/>
      <c r="G2" s="130"/>
    </row>
    <row r="3" spans="1:8" ht="13.5" thickBot="1" x14ac:dyDescent="0.25">
      <c r="A3" s="3" t="s">
        <v>98</v>
      </c>
      <c r="B3" s="2"/>
      <c r="C3" s="2"/>
      <c r="D3" s="4"/>
      <c r="E3" s="4"/>
      <c r="F3" s="4"/>
      <c r="G3" s="5" t="s">
        <v>2</v>
      </c>
    </row>
    <row r="4" spans="1:8" ht="39" customHeight="1" thickBot="1" x14ac:dyDescent="0.2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41"/>
    </row>
    <row r="5" spans="1:8" x14ac:dyDescent="0.2">
      <c r="A5" s="123">
        <v>1019</v>
      </c>
      <c r="B5" s="9"/>
      <c r="C5" s="39" t="str">
        <f>IF(COUNTBLANK(A5)=1,"",VLOOKUP(A5,'paragrafy 2020'!$A$2:$B$526,2,0))</f>
        <v>Ostatní zemědělská a potravinářská činnost a rozvoj</v>
      </c>
      <c r="D5" s="11">
        <v>3000</v>
      </c>
      <c r="E5" s="11">
        <v>2836.2</v>
      </c>
      <c r="F5" s="11">
        <v>226.2</v>
      </c>
      <c r="G5" s="12">
        <f>F5/E5*100</f>
        <v>7.9754601226993866</v>
      </c>
    </row>
    <row r="6" spans="1:8" x14ac:dyDescent="0.2">
      <c r="A6" s="123">
        <v>1039</v>
      </c>
      <c r="B6" s="9"/>
      <c r="C6" s="39" t="str">
        <f>IF(COUNTBLANK(A6)=1,"",VLOOKUP(A6,'paragrafy 2020'!$A$2:$B$526,2,0))</f>
        <v>Ostatní záležitosti lesního hospodářství</v>
      </c>
      <c r="D6" s="11">
        <v>10000</v>
      </c>
      <c r="E6" s="11">
        <v>2000.1999999999998</v>
      </c>
      <c r="F6" s="11">
        <v>2000.1999999999998</v>
      </c>
      <c r="G6" s="12">
        <f>F6/E6*100</f>
        <v>100</v>
      </c>
    </row>
    <row r="7" spans="1:8" x14ac:dyDescent="0.2">
      <c r="A7" s="131" t="s">
        <v>101</v>
      </c>
      <c r="B7" s="131"/>
      <c r="C7" s="131"/>
      <c r="D7" s="15">
        <f>SUM(D5:D6)</f>
        <v>13000</v>
      </c>
      <c r="E7" s="15">
        <f>SUM(E5:E6)</f>
        <v>4836.3999999999996</v>
      </c>
      <c r="F7" s="15">
        <f>SUM(F5:F6)</f>
        <v>2226.3999999999996</v>
      </c>
      <c r="G7" s="16">
        <f>F7/E7*100</f>
        <v>46.034240344057558</v>
      </c>
    </row>
    <row r="8" spans="1:8" x14ac:dyDescent="0.2">
      <c r="A8" s="42"/>
      <c r="B8" s="42"/>
      <c r="C8" s="42"/>
      <c r="D8" s="43"/>
      <c r="E8" s="43"/>
      <c r="F8" s="43"/>
      <c r="G8" s="44"/>
    </row>
    <row r="9" spans="1:8" x14ac:dyDescent="0.2">
      <c r="A9" s="123">
        <v>2115</v>
      </c>
      <c r="B9" s="9"/>
      <c r="C9" s="39" t="str">
        <f>IF(COUNTBLANK(A9)=1,"",VLOOKUP(A9,'paragrafy 2020'!$A$2:$B$526,2,0))</f>
        <v>Úspora energie a obnovitelné zdroje</v>
      </c>
      <c r="D9" s="11">
        <v>17299</v>
      </c>
      <c r="E9" s="11">
        <v>24105.69</v>
      </c>
      <c r="F9" s="11">
        <v>12496.623310000001</v>
      </c>
      <c r="G9" s="12">
        <f t="shared" ref="G9:G25" si="0">F9/E9*100</f>
        <v>51.840969123887362</v>
      </c>
    </row>
    <row r="10" spans="1:8" x14ac:dyDescent="0.2">
      <c r="A10" s="123">
        <v>2141</v>
      </c>
      <c r="B10" s="9"/>
      <c r="C10" s="39" t="str">
        <f>IF(COUNTBLANK(A10)=1,"",VLOOKUP(A10,'paragrafy 2020'!$A$2:$B$526,2,0))</f>
        <v>Vnitřní obchod</v>
      </c>
      <c r="D10" s="11">
        <v>22055</v>
      </c>
      <c r="E10" s="11">
        <v>13696.84</v>
      </c>
      <c r="F10" s="11">
        <v>2609.46</v>
      </c>
      <c r="G10" s="12">
        <f t="shared" si="0"/>
        <v>19.05154765624772</v>
      </c>
    </row>
    <row r="11" spans="1:8" x14ac:dyDescent="0.2">
      <c r="A11" s="123">
        <v>2143</v>
      </c>
      <c r="B11" s="9"/>
      <c r="C11" s="39" t="str">
        <f>IF(COUNTBLANK(A11)=1,"",VLOOKUP(A11,'paragrafy 2020'!$A$2:$B$526,2,0))</f>
        <v>Cestovní ruch</v>
      </c>
      <c r="D11" s="11">
        <v>72000</v>
      </c>
      <c r="E11" s="11">
        <v>135201.86999999997</v>
      </c>
      <c r="F11" s="11">
        <v>39033.959180000005</v>
      </c>
      <c r="G11" s="12">
        <f t="shared" si="0"/>
        <v>28.870872259385184</v>
      </c>
    </row>
    <row r="12" spans="1:8" x14ac:dyDescent="0.2">
      <c r="A12" s="123">
        <v>2199</v>
      </c>
      <c r="B12" s="9"/>
      <c r="C12" s="39" t="str">
        <f>IF(COUNTBLANK(A12)=1,"",VLOOKUP(A12,'paragrafy 2020'!$A$2:$B$526,2,0))</f>
        <v>Záležitosti průmyslu, stavebnictví, obchodu a služeb jinde nezařazené</v>
      </c>
      <c r="D12" s="11">
        <v>400</v>
      </c>
      <c r="E12" s="11">
        <v>400</v>
      </c>
      <c r="F12" s="11">
        <v>0</v>
      </c>
      <c r="G12" s="12">
        <f t="shared" si="0"/>
        <v>0</v>
      </c>
    </row>
    <row r="13" spans="1:8" x14ac:dyDescent="0.2">
      <c r="A13" s="123">
        <v>2212</v>
      </c>
      <c r="B13" s="9"/>
      <c r="C13" s="39" t="str">
        <f>IF(COUNTBLANK(A13)=1,"",VLOOKUP(A13,'paragrafy 2020'!$A$2:$B$526,2,0))</f>
        <v>Silnice</v>
      </c>
      <c r="D13" s="11">
        <v>806760</v>
      </c>
      <c r="E13" s="11">
        <v>906106.31000000041</v>
      </c>
      <c r="F13" s="11">
        <v>418987.15390000003</v>
      </c>
      <c r="G13" s="12">
        <f t="shared" si="0"/>
        <v>46.240396880140899</v>
      </c>
    </row>
    <row r="14" spans="1:8" x14ac:dyDescent="0.2">
      <c r="A14" s="123">
        <v>2219</v>
      </c>
      <c r="B14" s="9"/>
      <c r="C14" s="39" t="str">
        <f>IF(COUNTBLANK(A14)=1,"",VLOOKUP(A14,'paragrafy 2020'!$A$2:$B$526,2,0))</f>
        <v>Ostatní záležitosti pozemních komunikací</v>
      </c>
      <c r="D14" s="11">
        <v>1700</v>
      </c>
      <c r="E14" s="11">
        <v>993.4</v>
      </c>
      <c r="F14" s="11">
        <v>345.21299999999997</v>
      </c>
      <c r="G14" s="12">
        <f t="shared" si="0"/>
        <v>34.750654318502114</v>
      </c>
    </row>
    <row r="15" spans="1:8" x14ac:dyDescent="0.2">
      <c r="A15" s="123">
        <v>2223</v>
      </c>
      <c r="B15" s="9"/>
      <c r="C15" s="39" t="str">
        <f>IF(COUNTBLANK(A15)=1,"",VLOOKUP(A15,'paragrafy 2020'!$A$2:$B$526,2,0))</f>
        <v>Bezpečnost silničního provozu</v>
      </c>
      <c r="D15" s="11">
        <v>850</v>
      </c>
      <c r="E15" s="11">
        <v>850</v>
      </c>
      <c r="F15" s="11">
        <v>425</v>
      </c>
      <c r="G15" s="12">
        <f t="shared" si="0"/>
        <v>50</v>
      </c>
    </row>
    <row r="16" spans="1:8" x14ac:dyDescent="0.2">
      <c r="A16" s="123">
        <v>2229</v>
      </c>
      <c r="B16" s="9"/>
      <c r="C16" s="39" t="str">
        <f>IF(COUNTBLANK(A16)=1,"",VLOOKUP(A16,'paragrafy 2020'!$A$2:$B$526,2,0))</f>
        <v>Ostatní záležitosti v silniční dopravě</v>
      </c>
      <c r="D16" s="11">
        <v>0</v>
      </c>
      <c r="E16" s="11">
        <v>7.2</v>
      </c>
      <c r="F16" s="11">
        <v>7.2</v>
      </c>
      <c r="G16" s="12">
        <f t="shared" si="0"/>
        <v>100</v>
      </c>
    </row>
    <row r="17" spans="1:7" x14ac:dyDescent="0.2">
      <c r="A17" s="123">
        <v>2241</v>
      </c>
      <c r="B17" s="9"/>
      <c r="C17" s="39" t="str">
        <f>IF(COUNTBLANK(A17)=1,"",VLOOKUP(A17,'paragrafy 2020'!$A$2:$B$526,2,0))</f>
        <v>Železniční dráhy</v>
      </c>
      <c r="D17" s="11">
        <v>8200</v>
      </c>
      <c r="E17" s="11">
        <v>267.01</v>
      </c>
      <c r="F17" s="11">
        <v>267.00513000000001</v>
      </c>
      <c r="G17" s="12">
        <f t="shared" si="0"/>
        <v>99.99817609827349</v>
      </c>
    </row>
    <row r="18" spans="1:7" x14ac:dyDescent="0.2">
      <c r="A18" s="123">
        <v>2251</v>
      </c>
      <c r="B18" s="9"/>
      <c r="C18" s="39" t="str">
        <f>IF(COUNTBLANK(A18)=1,"",VLOOKUP(A18,'paragrafy 2020'!$A$2:$B$526,2,0))</f>
        <v>Letiště</v>
      </c>
      <c r="D18" s="11">
        <v>62954</v>
      </c>
      <c r="E18" s="11">
        <v>58174.5</v>
      </c>
      <c r="F18" s="11">
        <v>32715.294999999998</v>
      </c>
      <c r="G18" s="12">
        <f t="shared" si="0"/>
        <v>56.236486776852402</v>
      </c>
    </row>
    <row r="19" spans="1:7" x14ac:dyDescent="0.2">
      <c r="A19" s="123">
        <v>2292</v>
      </c>
      <c r="B19" s="9"/>
      <c r="C19" s="39" t="str">
        <f>IF(COUNTBLANK(A19)=1,"",VLOOKUP(A19,'paragrafy 2020'!$A$2:$B$526,2,0))</f>
        <v>Dopravní obslužnost veřejnými službami - linková</v>
      </c>
      <c r="D19" s="11">
        <v>896678</v>
      </c>
      <c r="E19" s="11">
        <v>1082387.69</v>
      </c>
      <c r="F19" s="11">
        <v>510808.32044000004</v>
      </c>
      <c r="G19" s="12">
        <f t="shared" si="0"/>
        <v>47.192731879646566</v>
      </c>
    </row>
    <row r="20" spans="1:7" x14ac:dyDescent="0.2">
      <c r="A20" s="123">
        <v>2293</v>
      </c>
      <c r="B20" s="9"/>
      <c r="C20" s="39" t="str">
        <f>IF(COUNTBLANK(A20)=1,"",VLOOKUP(A20,'paragrafy 2020'!$A$2:$B$526,2,0))</f>
        <v>Dopravní obslužnost mimo veřejnou službu</v>
      </c>
      <c r="D20" s="11">
        <v>80000</v>
      </c>
      <c r="E20" s="11">
        <v>8221.2000000000007</v>
      </c>
      <c r="F20" s="11">
        <v>596.83249999999998</v>
      </c>
      <c r="G20" s="12">
        <f t="shared" si="0"/>
        <v>7.2596762029873974</v>
      </c>
    </row>
    <row r="21" spans="1:7" x14ac:dyDescent="0.2">
      <c r="A21" s="123">
        <v>2294</v>
      </c>
      <c r="B21" s="9"/>
      <c r="C21" s="39" t="str">
        <f>IF(COUNTBLANK(A21)=1,"",VLOOKUP(A21,'paragrafy 2020'!$A$2:$B$526,2,0))</f>
        <v>Dopravní obslužnost veřejnými službami – drážní</v>
      </c>
      <c r="D21" s="11">
        <v>1043315</v>
      </c>
      <c r="E21" s="11">
        <v>1044106.6</v>
      </c>
      <c r="F21" s="11">
        <v>609782.70599999989</v>
      </c>
      <c r="G21" s="12">
        <f t="shared" si="0"/>
        <v>58.40234186815789</v>
      </c>
    </row>
    <row r="22" spans="1:7" x14ac:dyDescent="0.2">
      <c r="A22" s="123">
        <v>2299</v>
      </c>
      <c r="B22" s="9"/>
      <c r="C22" s="39" t="str">
        <f>IF(COUNTBLANK(A22)=1,"",VLOOKUP(A22,'paragrafy 2020'!$A$2:$B$526,2,0))</f>
        <v>Ostatní záležitosti v dopravě</v>
      </c>
      <c r="D22" s="11">
        <v>17429</v>
      </c>
      <c r="E22" s="11">
        <v>18184.759999999998</v>
      </c>
      <c r="F22" s="11">
        <v>6836.6020099999996</v>
      </c>
      <c r="G22" s="12">
        <f t="shared" si="0"/>
        <v>37.595228147085805</v>
      </c>
    </row>
    <row r="23" spans="1:7" x14ac:dyDescent="0.2">
      <c r="A23" s="123">
        <v>2321</v>
      </c>
      <c r="B23" s="9"/>
      <c r="C23" s="39" t="str">
        <f>IF(COUNTBLANK(A23)=1,"",VLOOKUP(A23,'paragrafy 2020'!$A$2:$B$526,2,0))</f>
        <v>Odvádění a čištění odpadních vod a nakládání s kaly</v>
      </c>
      <c r="D23" s="11">
        <v>2000</v>
      </c>
      <c r="E23" s="11">
        <v>3126.1499999999996</v>
      </c>
      <c r="F23" s="11">
        <v>1195.9803400000001</v>
      </c>
      <c r="G23" s="12">
        <f t="shared" si="0"/>
        <v>38.257292196471703</v>
      </c>
    </row>
    <row r="24" spans="1:7" x14ac:dyDescent="0.2">
      <c r="A24" s="123">
        <v>2369</v>
      </c>
      <c r="B24" s="9"/>
      <c r="C24" s="39" t="str">
        <f>IF(COUNTBLANK(A24)=1,"",VLOOKUP(A24,'paragrafy 2020'!$A$2:$B$526,2,0))</f>
        <v>Ostatní správa ve vodním hospodářství</v>
      </c>
      <c r="D24" s="11">
        <v>1500</v>
      </c>
      <c r="E24" s="11">
        <v>1500</v>
      </c>
      <c r="F24" s="11">
        <v>0</v>
      </c>
      <c r="G24" s="12">
        <f t="shared" si="0"/>
        <v>0</v>
      </c>
    </row>
    <row r="25" spans="1:7" x14ac:dyDescent="0.2">
      <c r="A25" s="123">
        <v>2399</v>
      </c>
      <c r="B25" s="9"/>
      <c r="C25" s="39" t="str">
        <f>IF(COUNTBLANK(A25)=1,"",VLOOKUP(A25,'paragrafy 2020'!$A$2:$B$526,2,0))</f>
        <v>Ostatní záležitosti vodního hospodářství</v>
      </c>
      <c r="D25" s="11">
        <v>0</v>
      </c>
      <c r="E25" s="11">
        <v>10000</v>
      </c>
      <c r="F25" s="11">
        <v>0</v>
      </c>
      <c r="G25" s="12">
        <f t="shared" si="0"/>
        <v>0</v>
      </c>
    </row>
    <row r="26" spans="1:7" x14ac:dyDescent="0.2">
      <c r="A26" s="131" t="s">
        <v>109</v>
      </c>
      <c r="B26" s="131"/>
      <c r="C26" s="131"/>
      <c r="D26" s="15">
        <f>SUM(D9:D25)</f>
        <v>3033140</v>
      </c>
      <c r="E26" s="15">
        <f>SUM(E9:E25)</f>
        <v>3307329.22</v>
      </c>
      <c r="F26" s="15">
        <f>SUM(F9:F25)</f>
        <v>1636107.35081</v>
      </c>
      <c r="G26" s="16">
        <f>F26/E26*100</f>
        <v>49.469140867990156</v>
      </c>
    </row>
    <row r="27" spans="1:7" x14ac:dyDescent="0.2">
      <c r="A27" s="42"/>
      <c r="B27" s="42"/>
      <c r="C27" s="42"/>
      <c r="D27" s="43"/>
      <c r="E27" s="43"/>
      <c r="F27" s="43"/>
      <c r="G27" s="44"/>
    </row>
    <row r="28" spans="1:7" x14ac:dyDescent="0.2">
      <c r="A28" s="123">
        <v>3111</v>
      </c>
      <c r="B28" s="9"/>
      <c r="C28" s="39" t="str">
        <f>IF(COUNTBLANK(A28)=1,"",VLOOKUP(A28,'paragrafy 2020'!$A$2:$B$526,2,0))</f>
        <v>Mateřské školy</v>
      </c>
      <c r="D28" s="11">
        <v>965</v>
      </c>
      <c r="E28" s="11">
        <v>2463616.472000001</v>
      </c>
      <c r="F28" s="11">
        <v>1656408.4829999998</v>
      </c>
      <c r="G28" s="12">
        <f t="shared" ref="G28:G89" si="1">F28/E28*100</f>
        <v>67.234835528409278</v>
      </c>
    </row>
    <row r="29" spans="1:7" x14ac:dyDescent="0.2">
      <c r="A29" s="123">
        <v>3112</v>
      </c>
      <c r="B29" s="9"/>
      <c r="C29" s="39" t="str">
        <f>IF(COUNTBLANK(A29)=1,"",VLOOKUP(A29,'paragrafy 2020'!$A$2:$B$526,2,0))</f>
        <v>Mateřské školy pro děti se speciálními vzdělávacími potřebami</v>
      </c>
      <c r="D29" s="11">
        <v>6952</v>
      </c>
      <c r="E29" s="11">
        <v>105611.96600000003</v>
      </c>
      <c r="F29" s="11">
        <v>70176.266449999996</v>
      </c>
      <c r="G29" s="12">
        <f t="shared" si="1"/>
        <v>66.447268342680005</v>
      </c>
    </row>
    <row r="30" spans="1:7" x14ac:dyDescent="0.2">
      <c r="A30" s="123">
        <v>3113</v>
      </c>
      <c r="B30" s="9"/>
      <c r="C30" s="39" t="str">
        <f>IF(COUNTBLANK(A30)=1,"",VLOOKUP(A30,'paragrafy 2020'!$A$2:$B$526,2,0))</f>
        <v>Základní školy</v>
      </c>
      <c r="D30" s="11">
        <v>4661</v>
      </c>
      <c r="E30" s="11">
        <v>6122712.7390000019</v>
      </c>
      <c r="F30" s="11">
        <v>4103742.008299998</v>
      </c>
      <c r="G30" s="12">
        <f t="shared" si="1"/>
        <v>67.024898655791674</v>
      </c>
    </row>
    <row r="31" spans="1:7" x14ac:dyDescent="0.2">
      <c r="A31" s="123">
        <v>3114</v>
      </c>
      <c r="B31" s="9"/>
      <c r="C31" s="39" t="str">
        <f>IF(COUNTBLANK(A31)=1,"",VLOOKUP(A31,'paragrafy 2020'!$A$2:$B$526,2,0))</f>
        <v>Základní školy pro žáky se speciálními vzdělávacími potřebami</v>
      </c>
      <c r="D31" s="11">
        <v>42390</v>
      </c>
      <c r="E31" s="11">
        <v>602108.34499999997</v>
      </c>
      <c r="F31" s="11">
        <v>416838.09201999998</v>
      </c>
      <c r="G31" s="12">
        <f t="shared" si="1"/>
        <v>69.229748347035454</v>
      </c>
    </row>
    <row r="32" spans="1:7" x14ac:dyDescent="0.2">
      <c r="A32" s="123">
        <v>3117</v>
      </c>
      <c r="B32" s="9"/>
      <c r="C32" s="39" t="str">
        <f>IF(COUNTBLANK(A32)=1,"",VLOOKUP(A32,'paragrafy 2020'!$A$2:$B$526,2,0))</f>
        <v>První stupeň základních škol</v>
      </c>
      <c r="D32" s="11">
        <v>0</v>
      </c>
      <c r="E32" s="11">
        <v>583554.31199999992</v>
      </c>
      <c r="F32" s="11">
        <v>392942.74199999997</v>
      </c>
      <c r="G32" s="12">
        <f t="shared" si="1"/>
        <v>67.336104612658573</v>
      </c>
    </row>
    <row r="33" spans="1:7" x14ac:dyDescent="0.2">
      <c r="A33" s="123">
        <v>3121</v>
      </c>
      <c r="B33" s="9"/>
      <c r="C33" s="39" t="str">
        <f>IF(COUNTBLANK(A33)=1,"",VLOOKUP(A33,'paragrafy 2020'!$A$2:$B$526,2,0))</f>
        <v>Gymnázia</v>
      </c>
      <c r="D33" s="11">
        <v>113859</v>
      </c>
      <c r="E33" s="11">
        <v>1011504.7410000004</v>
      </c>
      <c r="F33" s="11">
        <v>683113.51893000002</v>
      </c>
      <c r="G33" s="12">
        <f t="shared" si="1"/>
        <v>67.534386270365459</v>
      </c>
    </row>
    <row r="34" spans="1:7" x14ac:dyDescent="0.2">
      <c r="A34" s="123">
        <v>3122</v>
      </c>
      <c r="B34" s="9"/>
      <c r="C34" s="39" t="str">
        <f>IF(COUNTBLANK(A34)=1,"",VLOOKUP(A34,'paragrafy 2020'!$A$2:$B$526,2,0))</f>
        <v>Střední odborné školy</v>
      </c>
      <c r="D34" s="11">
        <v>218116</v>
      </c>
      <c r="E34" s="11">
        <v>962674.25700000022</v>
      </c>
      <c r="F34" s="11">
        <v>675289.21299999999</v>
      </c>
      <c r="G34" s="12">
        <f t="shared" si="1"/>
        <v>70.147218344075839</v>
      </c>
    </row>
    <row r="35" spans="1:7" x14ac:dyDescent="0.2">
      <c r="A35" s="123">
        <v>3123</v>
      </c>
      <c r="B35" s="9"/>
      <c r="C35" s="39" t="str">
        <f>IF(COUNTBLANK(A35)=1,"",VLOOKUP(A35,'paragrafy 2020'!$A$2:$B$526,2,0))</f>
        <v>Střední školy poskytující střední vzdělání s výučním listem</v>
      </c>
      <c r="D35" s="11">
        <v>167923</v>
      </c>
      <c r="E35" s="11">
        <v>32455.950999999997</v>
      </c>
      <c r="F35" s="11">
        <v>32443.650999999998</v>
      </c>
      <c r="G35" s="12">
        <f t="shared" si="1"/>
        <v>99.962102481606536</v>
      </c>
    </row>
    <row r="36" spans="1:7" x14ac:dyDescent="0.2">
      <c r="A36" s="123">
        <v>3124</v>
      </c>
      <c r="B36" s="9"/>
      <c r="C36" s="39" t="str">
        <f>IF(COUNTBLANK(A36)=1,"",VLOOKUP(A36,'paragrafy 2020'!$A$2:$B$526,2,0))</f>
        <v>Střední školy a konzervatoře pro žáky se speciálními vzdělávacími potřebami</v>
      </c>
      <c r="D36" s="11">
        <v>27700</v>
      </c>
      <c r="E36" s="11">
        <v>154391.81</v>
      </c>
      <c r="F36" s="11">
        <v>98550.641000000003</v>
      </c>
      <c r="G36" s="12">
        <f t="shared" si="1"/>
        <v>63.831521244553066</v>
      </c>
    </row>
    <row r="37" spans="1:7" x14ac:dyDescent="0.2">
      <c r="A37" s="123">
        <v>3125</v>
      </c>
      <c r="B37" s="9"/>
      <c r="C37" s="39" t="str">
        <f>IF(COUNTBLANK(A37)=1,"",VLOOKUP(A37,'paragrafy 2020'!$A$2:$B$526,2,0))</f>
        <v>Střediska praktického vyučování a školní hospodářství</v>
      </c>
      <c r="D37" s="11">
        <v>12677</v>
      </c>
      <c r="E37" s="11">
        <v>21494.451000000001</v>
      </c>
      <c r="F37" s="11">
        <v>15264.393899999999</v>
      </c>
      <c r="G37" s="12">
        <f t="shared" si="1"/>
        <v>71.01550953778721</v>
      </c>
    </row>
    <row r="38" spans="1:7" x14ac:dyDescent="0.2">
      <c r="A38" s="123">
        <v>3126</v>
      </c>
      <c r="B38" s="9"/>
      <c r="C38" s="39" t="str">
        <f>IF(COUNTBLANK(A38)=1,"",VLOOKUP(A38,'paragrafy 2020'!$A$2:$B$526,2,0))</f>
        <v>Konzervatoře</v>
      </c>
      <c r="D38" s="11">
        <v>7726</v>
      </c>
      <c r="E38" s="11">
        <v>100803.39</v>
      </c>
      <c r="F38" s="11">
        <v>66741.953999999998</v>
      </c>
      <c r="G38" s="12">
        <f t="shared" si="1"/>
        <v>66.210029246040236</v>
      </c>
    </row>
    <row r="39" spans="1:7" x14ac:dyDescent="0.2">
      <c r="A39" s="123">
        <v>3127</v>
      </c>
      <c r="B39" s="9"/>
      <c r="C39" s="39" t="str">
        <f>IF(COUNTBLANK(A39)=1,"",VLOOKUP(A39,'paragrafy 2020'!$A$2:$B$526,2,0))</f>
        <v>Střední školy</v>
      </c>
      <c r="D39" s="11">
        <v>0</v>
      </c>
      <c r="E39" s="11">
        <v>2114917.3186000003</v>
      </c>
      <c r="F39" s="11">
        <v>1453875.7919200002</v>
      </c>
      <c r="G39" s="12">
        <f t="shared" si="1"/>
        <v>68.74385958891358</v>
      </c>
    </row>
    <row r="40" spans="1:7" x14ac:dyDescent="0.2">
      <c r="A40" s="123">
        <v>3133</v>
      </c>
      <c r="B40" s="9"/>
      <c r="C40" s="39" t="str">
        <f>IF(COUNTBLANK(A40)=1,"",VLOOKUP(A40,'paragrafy 2020'!$A$2:$B$526,2,0))</f>
        <v>Dětské domovy</v>
      </c>
      <c r="D40" s="11">
        <v>74843</v>
      </c>
      <c r="E40" s="11">
        <v>360787.6</v>
      </c>
      <c r="F40" s="11">
        <v>226735.66817000002</v>
      </c>
      <c r="G40" s="12">
        <f t="shared" si="1"/>
        <v>62.844639940507939</v>
      </c>
    </row>
    <row r="41" spans="1:7" x14ac:dyDescent="0.2">
      <c r="A41" s="123">
        <v>3141</v>
      </c>
      <c r="B41" s="9"/>
      <c r="C41" s="39" t="str">
        <f>IF(COUNTBLANK(A41)=1,"",VLOOKUP(A41,'paragrafy 2020'!$A$2:$B$526,2,0))</f>
        <v>Školní stravování</v>
      </c>
      <c r="D41" s="11">
        <v>31932</v>
      </c>
      <c r="E41" s="11">
        <v>1048620.7420000001</v>
      </c>
      <c r="F41" s="11">
        <v>701353.40199999977</v>
      </c>
      <c r="G41" s="12">
        <f t="shared" si="1"/>
        <v>66.883418752744802</v>
      </c>
    </row>
    <row r="42" spans="1:7" x14ac:dyDescent="0.2">
      <c r="A42" s="123">
        <v>3143</v>
      </c>
      <c r="B42" s="9"/>
      <c r="C42" s="39" t="str">
        <f>IF(COUNTBLANK(A42)=1,"",VLOOKUP(A42,'paragrafy 2020'!$A$2:$B$526,2,0))</f>
        <v>Školní družiny a kluby</v>
      </c>
      <c r="D42" s="11">
        <v>1912</v>
      </c>
      <c r="E42" s="11">
        <v>678775.13400000043</v>
      </c>
      <c r="F42" s="11">
        <v>457095.41399999993</v>
      </c>
      <c r="G42" s="12">
        <f t="shared" si="1"/>
        <v>67.341213769330508</v>
      </c>
    </row>
    <row r="43" spans="1:7" x14ac:dyDescent="0.2">
      <c r="A43" s="123">
        <v>3145</v>
      </c>
      <c r="B43" s="9"/>
      <c r="C43" s="39" t="str">
        <f>IF(COUNTBLANK(A43)=1,"",VLOOKUP(A43,'paragrafy 2020'!$A$2:$B$526,2,0))</f>
        <v>Internáty</v>
      </c>
      <c r="D43" s="11">
        <v>490</v>
      </c>
      <c r="E43" s="11">
        <v>10858.189999999999</v>
      </c>
      <c r="F43" s="11">
        <v>7198</v>
      </c>
      <c r="G43" s="12">
        <f t="shared" si="1"/>
        <v>66.290974830980119</v>
      </c>
    </row>
    <row r="44" spans="1:7" x14ac:dyDescent="0.2">
      <c r="A44" s="123">
        <v>3146</v>
      </c>
      <c r="B44" s="9"/>
      <c r="C44" s="39" t="str">
        <f>IF(COUNTBLANK(A44)=1,"",VLOOKUP(A44,'paragrafy 2020'!$A$2:$B$526,2,0))</f>
        <v>Zařízení výchovného poradenství</v>
      </c>
      <c r="D44" s="11">
        <v>8999</v>
      </c>
      <c r="E44" s="11">
        <v>171359.02499999999</v>
      </c>
      <c r="F44" s="11">
        <v>114449.045</v>
      </c>
      <c r="G44" s="12">
        <f t="shared" si="1"/>
        <v>66.789038394680418</v>
      </c>
    </row>
    <row r="45" spans="1:7" x14ac:dyDescent="0.2">
      <c r="A45" s="123">
        <v>3147</v>
      </c>
      <c r="B45" s="9"/>
      <c r="C45" s="39" t="str">
        <f>IF(COUNTBLANK(A45)=1,"",VLOOKUP(A45,'paragrafy 2020'!$A$2:$B$526,2,0))</f>
        <v>Domovy mládeže</v>
      </c>
      <c r="D45" s="11">
        <v>16603</v>
      </c>
      <c r="E45" s="11">
        <v>88102.580999999991</v>
      </c>
      <c r="F45" s="11">
        <v>61880.700999999994</v>
      </c>
      <c r="G45" s="12">
        <f t="shared" si="1"/>
        <v>70.237103496434457</v>
      </c>
    </row>
    <row r="46" spans="1:7" x14ac:dyDescent="0.2">
      <c r="A46" s="123">
        <v>3149</v>
      </c>
      <c r="B46" s="9"/>
      <c r="C46" s="39" t="str">
        <f>IF(COUNTBLANK(A46)=1,"",VLOOKUP(A46,'paragrafy 2020'!$A$2:$B$526,2,0))</f>
        <v>Ostatní zařízení související s výchovou a vzděláváním mládeže</v>
      </c>
      <c r="D46" s="11">
        <v>5131</v>
      </c>
      <c r="E46" s="11">
        <v>5149.07</v>
      </c>
      <c r="F46" s="11">
        <v>3046.6369999999997</v>
      </c>
      <c r="G46" s="12">
        <f t="shared" si="1"/>
        <v>59.168684830464521</v>
      </c>
    </row>
    <row r="47" spans="1:7" x14ac:dyDescent="0.2">
      <c r="A47" s="123">
        <v>3150</v>
      </c>
      <c r="B47" s="9"/>
      <c r="C47" s="39" t="str">
        <f>IF(COUNTBLANK(A47)=1,"",VLOOKUP(A47,'paragrafy 2020'!$A$2:$B$526,2,0))</f>
        <v>Vyšší odborné školy</v>
      </c>
      <c r="D47" s="11">
        <v>4737</v>
      </c>
      <c r="E47" s="11">
        <v>99877.709000000003</v>
      </c>
      <c r="F47" s="11">
        <v>82616.769</v>
      </c>
      <c r="G47" s="12">
        <f t="shared" si="1"/>
        <v>82.717925578369048</v>
      </c>
    </row>
    <row r="48" spans="1:7" x14ac:dyDescent="0.2">
      <c r="A48" s="123">
        <v>3231</v>
      </c>
      <c r="B48" s="9"/>
      <c r="C48" s="39" t="str">
        <f>IF(COUNTBLANK(A48)=1,"",VLOOKUP(A48,'paragrafy 2020'!$A$2:$B$526,2,0))</f>
        <v>Základní umělecké školy</v>
      </c>
      <c r="D48" s="11">
        <v>2624</v>
      </c>
      <c r="E48" s="11">
        <v>751274.94500000007</v>
      </c>
      <c r="F48" s="11">
        <v>513592.5687</v>
      </c>
      <c r="G48" s="12">
        <f t="shared" si="1"/>
        <v>68.362797417661781</v>
      </c>
    </row>
    <row r="49" spans="1:7" x14ac:dyDescent="0.2">
      <c r="A49" s="123">
        <v>3233</v>
      </c>
      <c r="B49" s="9"/>
      <c r="C49" s="39" t="str">
        <f>IF(COUNTBLANK(A49)=1,"",VLOOKUP(A49,'paragrafy 2020'!$A$2:$B$526,2,0))</f>
        <v>Střediska volného času</v>
      </c>
      <c r="D49" s="11">
        <v>50</v>
      </c>
      <c r="E49" s="11">
        <v>194923.97599999997</v>
      </c>
      <c r="F49" s="11">
        <v>130232.77496</v>
      </c>
      <c r="G49" s="12">
        <f t="shared" si="1"/>
        <v>66.812086246383572</v>
      </c>
    </row>
    <row r="50" spans="1:7" x14ac:dyDescent="0.2">
      <c r="A50" s="123">
        <v>3291</v>
      </c>
      <c r="B50" s="9"/>
      <c r="C50" s="39" t="str">
        <f>IF(COUNTBLANK(A50)=1,"",VLOOKUP(A50,'paragrafy 2020'!$A$2:$B$526,2,0))</f>
        <v>Mezinárodní spolupráce ve vzdělávání</v>
      </c>
      <c r="D50" s="11">
        <v>255</v>
      </c>
      <c r="E50" s="11">
        <v>0</v>
      </c>
      <c r="F50" s="11">
        <v>0</v>
      </c>
      <c r="G50" s="12">
        <v>0</v>
      </c>
    </row>
    <row r="51" spans="1:7" x14ac:dyDescent="0.2">
      <c r="A51" s="123">
        <v>3299</v>
      </c>
      <c r="B51" s="9"/>
      <c r="C51" s="39" t="str">
        <f>IF(COUNTBLANK(A51)=1,"",VLOOKUP(A51,'paragrafy 2020'!$A$2:$B$526,2,0))</f>
        <v>Ostatní záležitosti vzdělávání</v>
      </c>
      <c r="D51" s="11">
        <v>109615</v>
      </c>
      <c r="E51" s="11">
        <v>264941</v>
      </c>
      <c r="F51" s="11">
        <v>39968.985049999996</v>
      </c>
      <c r="G51" s="12">
        <f t="shared" si="1"/>
        <v>15.085994636541718</v>
      </c>
    </row>
    <row r="52" spans="1:7" x14ac:dyDescent="0.2">
      <c r="A52" s="123">
        <v>3311</v>
      </c>
      <c r="B52" s="9"/>
      <c r="C52" s="39" t="str">
        <f>IF(COUNTBLANK(A52)=1,"",VLOOKUP(A52,'paragrafy 2020'!$A$2:$B$526,2,0))</f>
        <v>Divadelní činnost</v>
      </c>
      <c r="D52" s="11">
        <v>81351</v>
      </c>
      <c r="E52" s="11">
        <v>81402.86</v>
      </c>
      <c r="F52" s="11">
        <v>55675.719089999999</v>
      </c>
      <c r="G52" s="12">
        <f t="shared" si="1"/>
        <v>68.395286222130281</v>
      </c>
    </row>
    <row r="53" spans="1:7" x14ac:dyDescent="0.2">
      <c r="A53" s="123">
        <v>3312</v>
      </c>
      <c r="B53" s="9"/>
      <c r="C53" s="39" t="str">
        <f>IF(COUNTBLANK(A53)=1,"",VLOOKUP(A53,'paragrafy 2020'!$A$2:$B$526,2,0))</f>
        <v>Hudební činnost</v>
      </c>
      <c r="D53" s="11">
        <v>15250</v>
      </c>
      <c r="E53" s="11">
        <v>15742.929999999998</v>
      </c>
      <c r="F53" s="11">
        <v>10817</v>
      </c>
      <c r="G53" s="12">
        <f t="shared" si="1"/>
        <v>68.710208328436963</v>
      </c>
    </row>
    <row r="54" spans="1:7" x14ac:dyDescent="0.2">
      <c r="A54" s="123">
        <v>3313</v>
      </c>
      <c r="B54" s="9"/>
      <c r="C54" s="39" t="str">
        <f>IF(COUNTBLANK(A54)=1,"",VLOOKUP(A54,'paragrafy 2020'!$A$2:$B$526,2,0))</f>
        <v>Filmová tvorba, distribuce, kina a shromažďování audiovizuálních archiválií</v>
      </c>
      <c r="D54" s="11">
        <v>0</v>
      </c>
      <c r="E54" s="11">
        <v>200</v>
      </c>
      <c r="F54" s="11">
        <v>200</v>
      </c>
      <c r="G54" s="12">
        <f t="shared" si="1"/>
        <v>100</v>
      </c>
    </row>
    <row r="55" spans="1:7" x14ac:dyDescent="0.2">
      <c r="A55" s="123">
        <v>3314</v>
      </c>
      <c r="B55" s="9"/>
      <c r="C55" s="39" t="str">
        <f>IF(COUNTBLANK(A55)=1,"",VLOOKUP(A55,'paragrafy 2020'!$A$2:$B$526,2,0))</f>
        <v>Činnosti knihovnické</v>
      </c>
      <c r="D55" s="11">
        <v>67897</v>
      </c>
      <c r="E55" s="11">
        <v>68398</v>
      </c>
      <c r="F55" s="11">
        <v>42277</v>
      </c>
      <c r="G55" s="12">
        <f t="shared" si="1"/>
        <v>61.810286850492702</v>
      </c>
    </row>
    <row r="56" spans="1:7" x14ac:dyDescent="0.2">
      <c r="A56" s="123">
        <v>3315</v>
      </c>
      <c r="B56" s="9"/>
      <c r="C56" s="39" t="str">
        <f>IF(COUNTBLANK(A56)=1,"",VLOOKUP(A56,'paragrafy 2020'!$A$2:$B$526,2,0))</f>
        <v>Činnosti muzeí a galerií</v>
      </c>
      <c r="D56" s="11">
        <v>211121</v>
      </c>
      <c r="E56" s="11">
        <v>220244.67000000007</v>
      </c>
      <c r="F56" s="11">
        <v>113997.76177</v>
      </c>
      <c r="G56" s="12">
        <f t="shared" si="1"/>
        <v>51.759600706795752</v>
      </c>
    </row>
    <row r="57" spans="1:7" x14ac:dyDescent="0.2">
      <c r="A57" s="123">
        <v>3316</v>
      </c>
      <c r="B57" s="9"/>
      <c r="C57" s="39" t="str">
        <f>IF(COUNTBLANK(A57)=1,"",VLOOKUP(A57,'paragrafy 2020'!$A$2:$B$526,2,0))</f>
        <v>Vydavatelská činnost</v>
      </c>
      <c r="D57" s="11">
        <v>0</v>
      </c>
      <c r="E57" s="11">
        <v>282</v>
      </c>
      <c r="F57" s="11">
        <v>92</v>
      </c>
      <c r="G57" s="12">
        <f t="shared" si="1"/>
        <v>32.62411347517731</v>
      </c>
    </row>
    <row r="58" spans="1:7" x14ac:dyDescent="0.2">
      <c r="A58" s="123">
        <v>3317</v>
      </c>
      <c r="B58" s="9"/>
      <c r="C58" s="39" t="str">
        <f>IF(COUNTBLANK(A58)=1,"",VLOOKUP(A58,'paragrafy 2020'!$A$2:$B$526,2,0))</f>
        <v>Výstavní činnosti v kultuře</v>
      </c>
      <c r="D58" s="11">
        <v>0</v>
      </c>
      <c r="E58" s="11">
        <v>650</v>
      </c>
      <c r="F58" s="11">
        <v>650</v>
      </c>
      <c r="G58" s="12">
        <f t="shared" si="1"/>
        <v>100</v>
      </c>
    </row>
    <row r="59" spans="1:7" x14ac:dyDescent="0.2">
      <c r="A59" s="123">
        <v>3319</v>
      </c>
      <c r="B59" s="9"/>
      <c r="C59" s="39" t="str">
        <f>IF(COUNTBLANK(A59)=1,"",VLOOKUP(A59,'paragrafy 2020'!$A$2:$B$526,2,0))</f>
        <v>Ostatní záležitosti kultury</v>
      </c>
      <c r="D59" s="11">
        <v>25259</v>
      </c>
      <c r="E59" s="11">
        <v>20515.93</v>
      </c>
      <c r="F59" s="11">
        <v>10874.9738</v>
      </c>
      <c r="G59" s="12">
        <f t="shared" si="1"/>
        <v>53.007462006353109</v>
      </c>
    </row>
    <row r="60" spans="1:7" x14ac:dyDescent="0.2">
      <c r="A60" s="123">
        <v>3322</v>
      </c>
      <c r="B60" s="9"/>
      <c r="C60" s="39" t="str">
        <f>IF(COUNTBLANK(A60)=1,"",VLOOKUP(A60,'paragrafy 2020'!$A$2:$B$526,2,0))</f>
        <v>Zachování a obnova kulturních památek</v>
      </c>
      <c r="D60" s="11">
        <v>77300</v>
      </c>
      <c r="E60" s="11">
        <v>123652.77</v>
      </c>
      <c r="F60" s="11">
        <v>22091.08051</v>
      </c>
      <c r="G60" s="12">
        <f t="shared" si="1"/>
        <v>17.865414992320837</v>
      </c>
    </row>
    <row r="61" spans="1:7" x14ac:dyDescent="0.2">
      <c r="A61" s="123">
        <v>3329</v>
      </c>
      <c r="B61" s="9"/>
      <c r="C61" s="39" t="str">
        <f>IF(COUNTBLANK(A61)=1,"",VLOOKUP(A61,'paragrafy 2020'!$A$2:$B$526,2,0))</f>
        <v>Ostatní záležitosti ochrany památek a péče o kulturní dědictví</v>
      </c>
      <c r="D61" s="11">
        <v>110</v>
      </c>
      <c r="E61" s="11">
        <v>0</v>
      </c>
      <c r="F61" s="11">
        <v>0</v>
      </c>
      <c r="G61" s="12">
        <v>0</v>
      </c>
    </row>
    <row r="62" spans="1:7" x14ac:dyDescent="0.2">
      <c r="A62" s="123">
        <v>3341</v>
      </c>
      <c r="B62" s="9"/>
      <c r="C62" s="39" t="str">
        <f>IF(COUNTBLANK(A62)=1,"",VLOOKUP(A62,'paragrafy 2020'!$A$2:$B$526,2,0))</f>
        <v>Rozhlas a televize</v>
      </c>
      <c r="D62" s="11">
        <v>9400</v>
      </c>
      <c r="E62" s="11">
        <v>11881.27</v>
      </c>
      <c r="F62" s="11">
        <v>5309.9296199999999</v>
      </c>
      <c r="G62" s="12">
        <f t="shared" si="1"/>
        <v>44.691599635392507</v>
      </c>
    </row>
    <row r="63" spans="1:7" x14ac:dyDescent="0.2">
      <c r="A63" s="123">
        <v>3349</v>
      </c>
      <c r="B63" s="9"/>
      <c r="C63" s="39" t="str">
        <f>IF(COUNTBLANK(A63)=1,"",VLOOKUP(A63,'paragrafy 2020'!$A$2:$B$526,2,0))</f>
        <v>Ostatní záležitosti sdělovacích prostředků</v>
      </c>
      <c r="D63" s="11">
        <v>15400</v>
      </c>
      <c r="E63" s="11">
        <v>15934.37</v>
      </c>
      <c r="F63" s="11">
        <v>4336.1878899999992</v>
      </c>
      <c r="G63" s="12">
        <f t="shared" si="1"/>
        <v>27.212797807506661</v>
      </c>
    </row>
    <row r="64" spans="1:7" x14ac:dyDescent="0.2">
      <c r="A64" s="123">
        <v>3391</v>
      </c>
      <c r="B64" s="9"/>
      <c r="C64" s="39" t="str">
        <f>IF(COUNTBLANK(A64)=1,"",VLOOKUP(A64,'paragrafy 2020'!$A$2:$B$526,2,0))</f>
        <v>Mezinárodní spolupráce v kultuře, církvích a sdělovacích prostředcích</v>
      </c>
      <c r="D64" s="11">
        <v>50</v>
      </c>
      <c r="E64" s="11">
        <v>50</v>
      </c>
      <c r="F64" s="11">
        <v>0</v>
      </c>
      <c r="G64" s="12">
        <f t="shared" si="1"/>
        <v>0</v>
      </c>
    </row>
    <row r="65" spans="1:7" x14ac:dyDescent="0.2">
      <c r="A65" s="123">
        <v>3399</v>
      </c>
      <c r="B65" s="9"/>
      <c r="C65" s="39" t="str">
        <f>IF(COUNTBLANK(A65)=1,"",VLOOKUP(A65,'paragrafy 2020'!$A$2:$B$526,2,0))</f>
        <v>Ostatní záležitosti kultury, církví a sdělovacích prostředků</v>
      </c>
      <c r="D65" s="11">
        <v>5000</v>
      </c>
      <c r="E65" s="11">
        <v>3681</v>
      </c>
      <c r="F65" s="11">
        <v>2600</v>
      </c>
      <c r="G65" s="12">
        <f t="shared" si="1"/>
        <v>70.632980168432496</v>
      </c>
    </row>
    <row r="66" spans="1:7" x14ac:dyDescent="0.2">
      <c r="A66" s="123">
        <v>3419</v>
      </c>
      <c r="B66" s="9"/>
      <c r="C66" s="39" t="str">
        <f>IF(COUNTBLANK(A66)=1,"",VLOOKUP(A66,'paragrafy 2020'!$A$2:$B$526,2,0))</f>
        <v>Ostatní sportovní činnost</v>
      </c>
      <c r="D66" s="11">
        <v>140562</v>
      </c>
      <c r="E66" s="11">
        <v>120956.58</v>
      </c>
      <c r="F66" s="11">
        <v>101052.85984</v>
      </c>
      <c r="G66" s="12">
        <f t="shared" si="1"/>
        <v>83.544739641282845</v>
      </c>
    </row>
    <row r="67" spans="1:7" x14ac:dyDescent="0.2">
      <c r="A67" s="123">
        <v>3421</v>
      </c>
      <c r="B67" s="9"/>
      <c r="C67" s="39" t="str">
        <f>IF(COUNTBLANK(A67)=1,"",VLOOKUP(A67,'paragrafy 2020'!$A$2:$B$526,2,0))</f>
        <v>Využití volného času dětí a mládeže</v>
      </c>
      <c r="D67" s="11">
        <v>5649</v>
      </c>
      <c r="E67" s="11">
        <v>5019.6000000000004</v>
      </c>
      <c r="F67" s="11">
        <v>2730.3</v>
      </c>
      <c r="G67" s="12">
        <f t="shared" si="1"/>
        <v>54.392780301219226</v>
      </c>
    </row>
    <row r="68" spans="1:7" x14ac:dyDescent="0.2">
      <c r="A68" s="123">
        <v>3522</v>
      </c>
      <c r="B68" s="9"/>
      <c r="C68" s="39" t="str">
        <f>IF(COUNTBLANK(A68)=1,"",VLOOKUP(A68,'paragrafy 2020'!$A$2:$B$526,2,0))</f>
        <v>Ostatní nemocnice</v>
      </c>
      <c r="D68" s="11">
        <v>110248</v>
      </c>
      <c r="E68" s="11">
        <v>223659.30999999997</v>
      </c>
      <c r="F68" s="11">
        <v>149085.77228999994</v>
      </c>
      <c r="G68" s="12">
        <f t="shared" si="1"/>
        <v>66.657530281212061</v>
      </c>
    </row>
    <row r="69" spans="1:7" x14ac:dyDescent="0.2">
      <c r="A69" s="123">
        <v>3526</v>
      </c>
      <c r="B69" s="9"/>
      <c r="C69" s="39" t="str">
        <f>IF(COUNTBLANK(A69)=1,"",VLOOKUP(A69,'paragrafy 2020'!$A$2:$B$526,2,0))</f>
        <v>Lázeňské léčebny, ozdravovny, sanatoria</v>
      </c>
      <c r="D69" s="11">
        <v>11375</v>
      </c>
      <c r="E69" s="11">
        <v>11375</v>
      </c>
      <c r="F69" s="11">
        <v>9214.5499999999993</v>
      </c>
      <c r="G69" s="12">
        <f t="shared" si="1"/>
        <v>81.00703296703297</v>
      </c>
    </row>
    <row r="70" spans="1:7" x14ac:dyDescent="0.2">
      <c r="A70" s="123">
        <v>3533</v>
      </c>
      <c r="B70" s="9"/>
      <c r="C70" s="39" t="str">
        <f>IF(COUNTBLANK(A70)=1,"",VLOOKUP(A70,'paragrafy 2020'!$A$2:$B$526,2,0))</f>
        <v>Zdravotnická záchranná služba</v>
      </c>
      <c r="D70" s="11">
        <v>571694</v>
      </c>
      <c r="E70" s="11">
        <v>734754.28</v>
      </c>
      <c r="F70" s="11">
        <v>456545.33490000002</v>
      </c>
      <c r="G70" s="12">
        <f t="shared" si="1"/>
        <v>62.135784346843138</v>
      </c>
    </row>
    <row r="71" spans="1:7" x14ac:dyDescent="0.2">
      <c r="A71" s="123">
        <v>3541</v>
      </c>
      <c r="B71" s="9"/>
      <c r="C71" s="39" t="str">
        <f>IF(COUNTBLANK(A71)=1,"",VLOOKUP(A71,'paragrafy 2020'!$A$2:$B$526,2,0))</f>
        <v xml:space="preserve">Prevence před drogami, alkoholem, nikotinem a jinými závislostmi </v>
      </c>
      <c r="D71" s="11">
        <v>2200</v>
      </c>
      <c r="E71" s="11">
        <v>2532.6</v>
      </c>
      <c r="F71" s="11">
        <v>126.84</v>
      </c>
      <c r="G71" s="12">
        <f t="shared" si="1"/>
        <v>5.0082918739635165</v>
      </c>
    </row>
    <row r="72" spans="1:7" x14ac:dyDescent="0.2">
      <c r="A72" s="123">
        <v>3549</v>
      </c>
      <c r="B72" s="9"/>
      <c r="C72" s="39" t="str">
        <f>IF(COUNTBLANK(A72)=1,"",VLOOKUP(A72,'paragrafy 2020'!$A$2:$B$526,2,0))</f>
        <v>Ostatní speciální zdravotnická péče</v>
      </c>
      <c r="D72" s="11">
        <v>5000</v>
      </c>
      <c r="E72" s="11">
        <v>5000</v>
      </c>
      <c r="F72" s="11">
        <v>4934.2999999999993</v>
      </c>
      <c r="G72" s="12">
        <f t="shared" si="1"/>
        <v>98.685999999999979</v>
      </c>
    </row>
    <row r="73" spans="1:7" x14ac:dyDescent="0.2">
      <c r="A73" s="123">
        <v>3599</v>
      </c>
      <c r="B73" s="9"/>
      <c r="C73" s="39" t="str">
        <f>IF(COUNTBLANK(A73)=1,"",VLOOKUP(A73,'paragrafy 2020'!$A$2:$B$526,2,0))</f>
        <v>Ostatní činnost ve zdravotnictví</v>
      </c>
      <c r="D73" s="11">
        <v>59265</v>
      </c>
      <c r="E73" s="11">
        <v>53817.39</v>
      </c>
      <c r="F73" s="11">
        <v>16096.17007</v>
      </c>
      <c r="G73" s="12">
        <f t="shared" si="1"/>
        <v>29.908864160822368</v>
      </c>
    </row>
    <row r="74" spans="1:7" x14ac:dyDescent="0.2">
      <c r="A74" s="123">
        <v>3635</v>
      </c>
      <c r="B74" s="9"/>
      <c r="C74" s="39" t="str">
        <f>IF(COUNTBLANK(A74)=1,"",VLOOKUP(A74,'paragrafy 2020'!$A$2:$B$526,2,0))</f>
        <v>Územní plánování</v>
      </c>
      <c r="D74" s="11">
        <v>6600</v>
      </c>
      <c r="E74" s="11">
        <v>5752.32</v>
      </c>
      <c r="F74" s="11">
        <v>3677.5602599999997</v>
      </c>
      <c r="G74" s="12">
        <f t="shared" si="1"/>
        <v>63.93177465787717</v>
      </c>
    </row>
    <row r="75" spans="1:7" x14ac:dyDescent="0.2">
      <c r="A75" s="123">
        <v>3636</v>
      </c>
      <c r="B75" s="9"/>
      <c r="C75" s="39" t="str">
        <f>IF(COUNTBLANK(A75)=1,"",VLOOKUP(A75,'paragrafy 2020'!$A$2:$B$526,2,0))</f>
        <v>Územní rozvoj</v>
      </c>
      <c r="D75" s="11">
        <v>112641</v>
      </c>
      <c r="E75" s="11">
        <v>51618.049999999996</v>
      </c>
      <c r="F75" s="11">
        <v>27668.040409999994</v>
      </c>
      <c r="G75" s="12">
        <f t="shared" si="1"/>
        <v>53.601483221470005</v>
      </c>
    </row>
    <row r="76" spans="1:7" x14ac:dyDescent="0.2">
      <c r="A76" s="123">
        <v>3639</v>
      </c>
      <c r="B76" s="9"/>
      <c r="C76" s="39" t="str">
        <f>IF(COUNTBLANK(A76)=1,"",VLOOKUP(A76,'paragrafy 2020'!$A$2:$B$526,2,0))</f>
        <v>Komunální služby a územní rozvoj jinde nezařazené</v>
      </c>
      <c r="D76" s="11">
        <v>130645</v>
      </c>
      <c r="E76" s="11">
        <v>85727.290000000008</v>
      </c>
      <c r="F76" s="11">
        <v>48948.981820000001</v>
      </c>
      <c r="G76" s="12">
        <f t="shared" si="1"/>
        <v>57.098482665204976</v>
      </c>
    </row>
    <row r="77" spans="1:7" x14ac:dyDescent="0.2">
      <c r="A77" s="123">
        <v>3713</v>
      </c>
      <c r="B77" s="9"/>
      <c r="C77" s="39" t="str">
        <f>IF(COUNTBLANK(A77)=1,"",VLOOKUP(A77,'paragrafy 2020'!$A$2:$B$526,2,0))</f>
        <v>Změny technologií vytápění</v>
      </c>
      <c r="D77" s="11">
        <v>11000</v>
      </c>
      <c r="E77" s="11">
        <v>14847.860000000002</v>
      </c>
      <c r="F77" s="11">
        <v>4020.4370000000004</v>
      </c>
      <c r="G77" s="12">
        <f t="shared" si="1"/>
        <v>27.077551916572489</v>
      </c>
    </row>
    <row r="78" spans="1:7" x14ac:dyDescent="0.2">
      <c r="A78" s="123">
        <v>3716</v>
      </c>
      <c r="B78" s="9"/>
      <c r="C78" s="39" t="str">
        <f>IF(COUNTBLANK(A78)=1,"",VLOOKUP(A78,'paragrafy 2020'!$A$2:$B$526,2,0))</f>
        <v>Monitoring ochrany ovzduší</v>
      </c>
      <c r="D78" s="11">
        <v>2500</v>
      </c>
      <c r="E78" s="11">
        <v>2100</v>
      </c>
      <c r="F78" s="11">
        <v>1100</v>
      </c>
      <c r="G78" s="12">
        <f t="shared" si="1"/>
        <v>52.380952380952387</v>
      </c>
    </row>
    <row r="79" spans="1:7" x14ac:dyDescent="0.2">
      <c r="A79" s="123">
        <v>3719</v>
      </c>
      <c r="B79" s="9"/>
      <c r="C79" s="39" t="str">
        <f>IF(COUNTBLANK(A79)=1,"",VLOOKUP(A79,'paragrafy 2020'!$A$2:$B$526,2,0))</f>
        <v>Ostatní činnosti k ochraně ovzduší</v>
      </c>
      <c r="D79" s="11">
        <v>6775</v>
      </c>
      <c r="E79" s="11">
        <v>6972.8199999999988</v>
      </c>
      <c r="F79" s="11">
        <v>114.55907999999999</v>
      </c>
      <c r="G79" s="12">
        <f t="shared" si="1"/>
        <v>1.6429375776228272</v>
      </c>
    </row>
    <row r="80" spans="1:7" x14ac:dyDescent="0.2">
      <c r="A80" s="123">
        <v>3727</v>
      </c>
      <c r="B80" s="9"/>
      <c r="C80" s="39" t="str">
        <f>IF(COUNTBLANK(A80)=1,"",VLOOKUP(A80,'paragrafy 2020'!$A$2:$B$526,2,0))</f>
        <v>Prevence vzniku odpadů</v>
      </c>
      <c r="D80" s="11">
        <v>1430</v>
      </c>
      <c r="E80" s="11">
        <v>900</v>
      </c>
      <c r="F80" s="11">
        <v>900</v>
      </c>
      <c r="G80" s="12">
        <f t="shared" si="1"/>
        <v>100</v>
      </c>
    </row>
    <row r="81" spans="1:7" x14ac:dyDescent="0.2">
      <c r="A81" s="123">
        <v>3729</v>
      </c>
      <c r="B81" s="9"/>
      <c r="C81" s="39" t="str">
        <f>IF(COUNTBLANK(A81)=1,"",VLOOKUP(A81,'paragrafy 2020'!$A$2:$B$526,2,0))</f>
        <v>Ostatní nakládání s odpady</v>
      </c>
      <c r="D81" s="11">
        <v>3600</v>
      </c>
      <c r="E81" s="11">
        <v>3100</v>
      </c>
      <c r="F81" s="11">
        <v>0</v>
      </c>
      <c r="G81" s="12">
        <f t="shared" si="1"/>
        <v>0</v>
      </c>
    </row>
    <row r="82" spans="1:7" x14ac:dyDescent="0.2">
      <c r="A82" s="123">
        <v>3741</v>
      </c>
      <c r="B82" s="9"/>
      <c r="C82" s="39" t="str">
        <f>IF(COUNTBLANK(A82)=1,"",VLOOKUP(A82,'paragrafy 2020'!$A$2:$B$526,2,0))</f>
        <v>Ochrana druhů a stanovišť</v>
      </c>
      <c r="D82" s="11">
        <v>30385</v>
      </c>
      <c r="E82" s="11">
        <v>15792.47</v>
      </c>
      <c r="F82" s="11">
        <v>3887.9620000000004</v>
      </c>
      <c r="G82" s="12">
        <f t="shared" si="1"/>
        <v>24.619087451171353</v>
      </c>
    </row>
    <row r="83" spans="1:7" x14ac:dyDescent="0.2">
      <c r="A83" s="123">
        <v>3742</v>
      </c>
      <c r="B83" s="9"/>
      <c r="C83" s="39" t="str">
        <f>IF(COUNTBLANK(A83)=1,"",VLOOKUP(A83,'paragrafy 2020'!$A$2:$B$526,2,0))</f>
        <v>Chráněné části přírody</v>
      </c>
      <c r="D83" s="11">
        <v>4000</v>
      </c>
      <c r="E83" s="11">
        <v>4177.09</v>
      </c>
      <c r="F83" s="11">
        <v>171.36840000000001</v>
      </c>
      <c r="G83" s="12">
        <f t="shared" si="1"/>
        <v>4.1025785894007551</v>
      </c>
    </row>
    <row r="84" spans="1:7" x14ac:dyDescent="0.2">
      <c r="A84" s="123">
        <v>3744</v>
      </c>
      <c r="B84" s="9"/>
      <c r="C84" s="39" t="str">
        <f>IF(COUNTBLANK(A84)=1,"",VLOOKUP(A84,'paragrafy 2020'!$A$2:$B$526,2,0))</f>
        <v>Protierozní, protilavinová a protipožární ochrana</v>
      </c>
      <c r="D84" s="11">
        <v>100</v>
      </c>
      <c r="E84" s="11">
        <v>100</v>
      </c>
      <c r="F84" s="11">
        <v>0</v>
      </c>
      <c r="G84" s="12">
        <f t="shared" si="1"/>
        <v>0</v>
      </c>
    </row>
    <row r="85" spans="1:7" x14ac:dyDescent="0.2">
      <c r="A85" s="123">
        <v>3749</v>
      </c>
      <c r="B85" s="9"/>
      <c r="C85" s="39" t="str">
        <f>IF(COUNTBLANK(A85)=1,"",VLOOKUP(A85,'paragrafy 2020'!$A$2:$B$526,2,0))</f>
        <v>Ostatní činností k ochraně přírody a krajiny</v>
      </c>
      <c r="D85" s="11">
        <v>13444</v>
      </c>
      <c r="E85" s="11">
        <v>0</v>
      </c>
      <c r="F85" s="11">
        <v>0</v>
      </c>
      <c r="G85" s="12">
        <v>0</v>
      </c>
    </row>
    <row r="86" spans="1:7" x14ac:dyDescent="0.2">
      <c r="A86" s="123">
        <v>3769</v>
      </c>
      <c r="B86" s="9"/>
      <c r="C86" s="39" t="str">
        <f>IF(COUNTBLANK(A86)=1,"",VLOOKUP(A86,'paragrafy 2020'!$A$2:$B$526,2,0))</f>
        <v>Ostatní správa v ochraně životního prostředí</v>
      </c>
      <c r="D86" s="11">
        <v>2150</v>
      </c>
      <c r="E86" s="11">
        <v>13671.05</v>
      </c>
      <c r="F86" s="11">
        <v>636.38759999999991</v>
      </c>
      <c r="G86" s="12">
        <f t="shared" si="1"/>
        <v>4.6550016275267811</v>
      </c>
    </row>
    <row r="87" spans="1:7" x14ac:dyDescent="0.2">
      <c r="A87" s="123">
        <v>3792</v>
      </c>
      <c r="B87" s="9"/>
      <c r="C87" s="39" t="str">
        <f>IF(COUNTBLANK(A87)=1,"",VLOOKUP(A87,'paragrafy 2020'!$A$2:$B$526,2,0))</f>
        <v>Ekologická výchova a osvěta</v>
      </c>
      <c r="D87" s="11">
        <v>8699</v>
      </c>
      <c r="E87" s="11">
        <v>7337.56</v>
      </c>
      <c r="F87" s="11">
        <v>5189.0940900000005</v>
      </c>
      <c r="G87" s="12">
        <f t="shared" si="1"/>
        <v>70.719613740807574</v>
      </c>
    </row>
    <row r="88" spans="1:7" x14ac:dyDescent="0.2">
      <c r="A88" s="123">
        <v>3799</v>
      </c>
      <c r="B88" s="9"/>
      <c r="C88" s="39" t="str">
        <f>IF(COUNTBLANK(A88)=1,"",VLOOKUP(A88,'paragrafy 2020'!$A$2:$B$526,2,0))</f>
        <v>Ostatní ekologické záležitosti</v>
      </c>
      <c r="D88" s="11">
        <v>8500</v>
      </c>
      <c r="E88" s="11">
        <v>1393.0700000000002</v>
      </c>
      <c r="F88" s="11">
        <v>600.03499999999997</v>
      </c>
      <c r="G88" s="12">
        <f t="shared" si="1"/>
        <v>43.072853481878148</v>
      </c>
    </row>
    <row r="89" spans="1:7" x14ac:dyDescent="0.2">
      <c r="A89" s="123">
        <v>3900</v>
      </c>
      <c r="B89" s="9"/>
      <c r="C89" s="39" t="str">
        <f>IF(COUNTBLANK(A89)=1,"",VLOOKUP(A89,'paragrafy 2020'!$A$2:$B$526,2,0))</f>
        <v>Ostatní činnosti související se službami pro obyvatelstvo</v>
      </c>
      <c r="D89" s="11">
        <v>18100</v>
      </c>
      <c r="E89" s="11">
        <v>19801.490000000005</v>
      </c>
      <c r="F89" s="11">
        <v>7666.9406400000007</v>
      </c>
      <c r="G89" s="12">
        <f t="shared" si="1"/>
        <v>38.719008721060881</v>
      </c>
    </row>
    <row r="90" spans="1:7" x14ac:dyDescent="0.2">
      <c r="A90" s="131" t="s">
        <v>139</v>
      </c>
      <c r="B90" s="131"/>
      <c r="C90" s="131"/>
      <c r="D90" s="15">
        <f>SUM(D28:D89)</f>
        <v>2634860</v>
      </c>
      <c r="E90" s="15">
        <f>SUM(E28:E89)</f>
        <v>19903557.354600001</v>
      </c>
      <c r="F90" s="15">
        <f>SUM(F28:F89)</f>
        <v>13116845.86648</v>
      </c>
      <c r="G90" s="16">
        <f>F90/E90*100</f>
        <v>65.902017578021074</v>
      </c>
    </row>
    <row r="91" spans="1:7" x14ac:dyDescent="0.2">
      <c r="A91" s="42"/>
      <c r="B91" s="42"/>
      <c r="C91" s="42"/>
      <c r="D91" s="43"/>
      <c r="E91" s="43"/>
      <c r="F91" s="43"/>
      <c r="G91" s="44"/>
    </row>
    <row r="92" spans="1:7" x14ac:dyDescent="0.2">
      <c r="A92" s="123">
        <v>4229</v>
      </c>
      <c r="B92" s="9"/>
      <c r="C92" s="39" t="str">
        <f>IF(COUNTBLANK(A92)=1,"",VLOOKUP(A92,'paragrafy 2020'!$A$2:$B$526,2,0))</f>
        <v>Aktivní politika zaměstnanosti jinde nezařazená</v>
      </c>
      <c r="D92" s="11">
        <v>0</v>
      </c>
      <c r="E92" s="11">
        <v>175</v>
      </c>
      <c r="F92" s="11">
        <v>167.72399999999999</v>
      </c>
      <c r="G92" s="12">
        <f t="shared" ref="G92:G118" si="2">F92/E92*100</f>
        <v>95.842285714285708</v>
      </c>
    </row>
    <row r="93" spans="1:7" x14ac:dyDescent="0.2">
      <c r="A93" s="123">
        <v>4312</v>
      </c>
      <c r="B93" s="9"/>
      <c r="C93" s="39" t="str">
        <f>IF(COUNTBLANK(A93)=1,"",VLOOKUP(A93,'paragrafy 2020'!$A$2:$B$526,2,0))</f>
        <v>Odborné sociální poradenství</v>
      </c>
      <c r="D93" s="11">
        <v>9493</v>
      </c>
      <c r="E93" s="11">
        <v>71970.439999999988</v>
      </c>
      <c r="F93" s="11">
        <v>61117.670590000002</v>
      </c>
      <c r="G93" s="12">
        <f t="shared" si="2"/>
        <v>84.920518187744875</v>
      </c>
    </row>
    <row r="94" spans="1:7" x14ac:dyDescent="0.2">
      <c r="A94" s="123">
        <v>4319</v>
      </c>
      <c r="B94" s="9"/>
      <c r="C94" s="39" t="str">
        <f>IF(COUNTBLANK(A94)=1,"",VLOOKUP(A94,'paragrafy 2020'!$A$2:$B$526,2,0))</f>
        <v>Ostatní výdaje související se sociálním poradenstvím</v>
      </c>
      <c r="D94" s="11">
        <v>14415</v>
      </c>
      <c r="E94" s="11">
        <v>30441.42</v>
      </c>
      <c r="F94" s="11">
        <v>6740.7806500000006</v>
      </c>
      <c r="G94" s="12">
        <f t="shared" si="2"/>
        <v>22.143450108437783</v>
      </c>
    </row>
    <row r="95" spans="1:7" x14ac:dyDescent="0.2">
      <c r="A95" s="123">
        <v>4324</v>
      </c>
      <c r="B95" s="9"/>
      <c r="C95" s="39" t="str">
        <f>IF(COUNTBLANK(A95)=1,"",VLOOKUP(A95,'paragrafy 2020'!$A$2:$B$526,2,0))</f>
        <v>Zařízení pro děti vyžadující okamžitou pomoc</v>
      </c>
      <c r="D95" s="11">
        <v>60600</v>
      </c>
      <c r="E95" s="11">
        <v>77600</v>
      </c>
      <c r="F95" s="11">
        <v>51367.360000000001</v>
      </c>
      <c r="G95" s="12">
        <f t="shared" si="2"/>
        <v>66.195051546391753</v>
      </c>
    </row>
    <row r="96" spans="1:7" x14ac:dyDescent="0.2">
      <c r="A96" s="123">
        <v>4329</v>
      </c>
      <c r="B96" s="9"/>
      <c r="C96" s="39" t="str">
        <f>IF(COUNTBLANK(A96)=1,"",VLOOKUP(A96,'paragrafy 2020'!$A$2:$B$526,2,0))</f>
        <v>Ostatní sociální péče a pomoc dětem a mládeži</v>
      </c>
      <c r="D96" s="11">
        <v>1285</v>
      </c>
      <c r="E96" s="11">
        <v>29043.710000000003</v>
      </c>
      <c r="F96" s="11">
        <v>7050.9209100000007</v>
      </c>
      <c r="G96" s="12">
        <f t="shared" si="2"/>
        <v>24.276929187076995</v>
      </c>
    </row>
    <row r="97" spans="1:7" x14ac:dyDescent="0.2">
      <c r="A97" s="123">
        <v>4339</v>
      </c>
      <c r="B97" s="9"/>
      <c r="C97" s="39" t="str">
        <f>IF(COUNTBLANK(A97)=1,"",VLOOKUP(A97,'paragrafy 2020'!$A$2:$B$526,2,0))</f>
        <v>Ostatní sociální péče a pomoc rodině a manželství</v>
      </c>
      <c r="D97" s="11">
        <v>3258</v>
      </c>
      <c r="E97" s="11">
        <v>7821.9400000000023</v>
      </c>
      <c r="F97" s="11">
        <v>4399.2391399999997</v>
      </c>
      <c r="G97" s="12">
        <f t="shared" si="2"/>
        <v>56.242302293292944</v>
      </c>
    </row>
    <row r="98" spans="1:7" x14ac:dyDescent="0.2">
      <c r="A98" s="123">
        <v>4342</v>
      </c>
      <c r="B98" s="9"/>
      <c r="C98" s="39" t="str">
        <f>IF(COUNTBLANK(A98)=1,"",VLOOKUP(A98,'paragrafy 2020'!$A$2:$B$526,2,0))</f>
        <v>Sociální péče a pomoc přistěhovalcům a vybraným etnikům</v>
      </c>
      <c r="D98" s="11">
        <v>600</v>
      </c>
      <c r="E98" s="11">
        <v>560.20000000000005</v>
      </c>
      <c r="F98" s="11">
        <v>60.2</v>
      </c>
      <c r="G98" s="12">
        <f t="shared" si="2"/>
        <v>10.746162084969653</v>
      </c>
    </row>
    <row r="99" spans="1:7" x14ac:dyDescent="0.2">
      <c r="A99" s="123">
        <v>4344</v>
      </c>
      <c r="B99" s="9"/>
      <c r="C99" s="39" t="str">
        <f>IF(COUNTBLANK(A99)=1,"",VLOOKUP(A99,'paragrafy 2020'!$A$2:$B$526,2,0))</f>
        <v>Sociální rehabilitace</v>
      </c>
      <c r="D99" s="11">
        <v>6541</v>
      </c>
      <c r="E99" s="11">
        <v>86671.940000000031</v>
      </c>
      <c r="F99" s="11">
        <v>85791.900000000052</v>
      </c>
      <c r="G99" s="12">
        <f t="shared" si="2"/>
        <v>98.984631012066899</v>
      </c>
    </row>
    <row r="100" spans="1:7" x14ac:dyDescent="0.2">
      <c r="A100" s="123">
        <v>4349</v>
      </c>
      <c r="B100" s="9"/>
      <c r="C100" s="39" t="str">
        <f>IF(COUNTBLANK(A100)=1,"",VLOOKUP(A100,'paragrafy 2020'!$A$2:$B$526,2,0))</f>
        <v>Ostatní sociální péče a pomoc ostatním skupinám obyvatelstva</v>
      </c>
      <c r="D100" s="11">
        <v>2125</v>
      </c>
      <c r="E100" s="11">
        <v>6049.16</v>
      </c>
      <c r="F100" s="11">
        <v>2537.4</v>
      </c>
      <c r="G100" s="12">
        <f t="shared" si="2"/>
        <v>41.946319819611318</v>
      </c>
    </row>
    <row r="101" spans="1:7" x14ac:dyDescent="0.2">
      <c r="A101" s="123">
        <v>4350</v>
      </c>
      <c r="B101" s="9"/>
      <c r="C101" s="39" t="str">
        <f>IF(COUNTBLANK(A101)=1,"",VLOOKUP(A101,'paragrafy 2020'!$A$2:$B$526,2,0))</f>
        <v>Domovy pro seniory</v>
      </c>
      <c r="D101" s="11">
        <v>102824</v>
      </c>
      <c r="E101" s="11">
        <v>665639.25999999978</v>
      </c>
      <c r="F101" s="11">
        <v>642282.3674000001</v>
      </c>
      <c r="G101" s="12">
        <f t="shared" si="2"/>
        <v>96.491058445080341</v>
      </c>
    </row>
    <row r="102" spans="1:7" x14ac:dyDescent="0.2">
      <c r="A102" s="123">
        <v>4351</v>
      </c>
      <c r="B102" s="9"/>
      <c r="C102" s="39" t="str">
        <f>IF(COUNTBLANK(A102)=1,"",VLOOKUP(A102,'paragrafy 2020'!$A$2:$B$526,2,0))</f>
        <v>Osobní asistence, pečovatelská služba a podpora samostatného bydlení</v>
      </c>
      <c r="D102" s="11">
        <v>16093</v>
      </c>
      <c r="E102" s="11">
        <v>244770.58999999997</v>
      </c>
      <c r="F102" s="11">
        <v>242561.04999999996</v>
      </c>
      <c r="G102" s="12">
        <f t="shared" si="2"/>
        <v>99.097301681545972</v>
      </c>
    </row>
    <row r="103" spans="1:7" x14ac:dyDescent="0.2">
      <c r="A103" s="123">
        <v>4354</v>
      </c>
      <c r="B103" s="9"/>
      <c r="C103" s="39" t="str">
        <f>IF(COUNTBLANK(A103)=1,"",VLOOKUP(A103,'paragrafy 2020'!$A$2:$B$526,2,0))</f>
        <v>Chráněné bydlení</v>
      </c>
      <c r="D103" s="11">
        <v>11257</v>
      </c>
      <c r="E103" s="11">
        <v>113925.31000000003</v>
      </c>
      <c r="F103" s="11">
        <v>109581.85348000003</v>
      </c>
      <c r="G103" s="12">
        <f t="shared" si="2"/>
        <v>96.187452533594168</v>
      </c>
    </row>
    <row r="104" spans="1:7" x14ac:dyDescent="0.2">
      <c r="A104" s="123">
        <v>4355</v>
      </c>
      <c r="B104" s="9"/>
      <c r="C104" s="39" t="str">
        <f>IF(COUNTBLANK(A104)=1,"",VLOOKUP(A104,'paragrafy 2020'!$A$2:$B$526,2,0))</f>
        <v>Týdenní stacionáře</v>
      </c>
      <c r="D104" s="11">
        <v>473</v>
      </c>
      <c r="E104" s="11">
        <v>3805</v>
      </c>
      <c r="F104" s="11">
        <v>3805</v>
      </c>
      <c r="G104" s="12">
        <f t="shared" si="2"/>
        <v>100</v>
      </c>
    </row>
    <row r="105" spans="1:7" x14ac:dyDescent="0.2">
      <c r="A105" s="123">
        <v>4356</v>
      </c>
      <c r="B105" s="9"/>
      <c r="C105" s="39" t="str">
        <f>IF(COUNTBLANK(A105)=1,"",VLOOKUP(A105,'paragrafy 2020'!$A$2:$B$526,2,0))</f>
        <v>Denní stacionáře a centra denních služeb</v>
      </c>
      <c r="D105" s="11">
        <v>11457</v>
      </c>
      <c r="E105" s="11">
        <v>98596.5</v>
      </c>
      <c r="F105" s="11">
        <v>96401</v>
      </c>
      <c r="G105" s="12">
        <f t="shared" si="2"/>
        <v>97.773247529070503</v>
      </c>
    </row>
    <row r="106" spans="1:7" x14ac:dyDescent="0.2">
      <c r="A106" s="123">
        <v>4357</v>
      </c>
      <c r="B106" s="9"/>
      <c r="C106" s="39" t="str">
        <f>IF(COUNTBLANK(A106)=1,"",VLOOKUP(A106,'paragrafy 2020'!$A$2:$B$526,2,0))</f>
        <v>Domovy pro osoby se zdravotním postižením a domovy se zvláštním režimem</v>
      </c>
      <c r="D106" s="11">
        <v>313301</v>
      </c>
      <c r="E106" s="11">
        <v>906366.89000000048</v>
      </c>
      <c r="F106" s="11">
        <v>769823.47680000006</v>
      </c>
      <c r="G106" s="12">
        <f t="shared" si="2"/>
        <v>84.935083716484797</v>
      </c>
    </row>
    <row r="107" spans="1:7" x14ac:dyDescent="0.2">
      <c r="A107" s="123">
        <v>4358</v>
      </c>
      <c r="B107" s="9"/>
      <c r="C107" s="39" t="str">
        <f>IF(COUNTBLANK(A107)=1,"",VLOOKUP(A107,'paragrafy 2020'!$A$2:$B$526,2,0))</f>
        <v>Sociální služby poskytované ve zdravotnických zařízeních ústavní péče</v>
      </c>
      <c r="D107" s="11">
        <v>0</v>
      </c>
      <c r="E107" s="11">
        <v>31771.19</v>
      </c>
      <c r="F107" s="11">
        <v>31767</v>
      </c>
      <c r="G107" s="12">
        <f t="shared" si="2"/>
        <v>99.986811951330751</v>
      </c>
    </row>
    <row r="108" spans="1:7" x14ac:dyDescent="0.2">
      <c r="A108" s="123">
        <v>4359</v>
      </c>
      <c r="B108" s="9"/>
      <c r="C108" s="39" t="str">
        <f>IF(COUNTBLANK(A108)=1,"",VLOOKUP(A108,'paragrafy 2020'!$A$2:$B$526,2,0))</f>
        <v>Ostatní služby a činnosti v oblasti sociální péče</v>
      </c>
      <c r="D108" s="11">
        <v>3184</v>
      </c>
      <c r="E108" s="11">
        <v>88148.400000000009</v>
      </c>
      <c r="F108" s="11">
        <v>31803.050359999997</v>
      </c>
      <c r="G108" s="12">
        <f t="shared" si="2"/>
        <v>36.078987661715914</v>
      </c>
    </row>
    <row r="109" spans="1:7" x14ac:dyDescent="0.2">
      <c r="A109" s="123">
        <v>4371</v>
      </c>
      <c r="B109" s="9"/>
      <c r="C109" s="39" t="str">
        <f>IF(COUNTBLANK(A109)=1,"",VLOOKUP(A109,'paragrafy 2020'!$A$2:$B$526,2,0))</f>
        <v>Raná péče a sociálně aktivizační služby pro rodiny s dětmi</v>
      </c>
      <c r="D109" s="11">
        <v>9979</v>
      </c>
      <c r="E109" s="11">
        <v>81975.73000000001</v>
      </c>
      <c r="F109" s="11">
        <v>81930.299999999988</v>
      </c>
      <c r="G109" s="12">
        <f t="shared" si="2"/>
        <v>99.944581158350132</v>
      </c>
    </row>
    <row r="110" spans="1:7" x14ac:dyDescent="0.2">
      <c r="A110" s="123">
        <v>4372</v>
      </c>
      <c r="B110" s="9"/>
      <c r="C110" s="39" t="str">
        <f>IF(COUNTBLANK(A110)=1,"",VLOOKUP(A110,'paragrafy 2020'!$A$2:$B$526,2,0))</f>
        <v>Krizová pomoc</v>
      </c>
      <c r="D110" s="11">
        <v>0</v>
      </c>
      <c r="E110" s="11">
        <v>10008</v>
      </c>
      <c r="F110" s="11">
        <v>10008</v>
      </c>
      <c r="G110" s="12">
        <f t="shared" si="2"/>
        <v>100</v>
      </c>
    </row>
    <row r="111" spans="1:7" x14ac:dyDescent="0.2">
      <c r="A111" s="123">
        <v>4373</v>
      </c>
      <c r="B111" s="9"/>
      <c r="C111" s="39" t="str">
        <f>IF(COUNTBLANK(A111)=1,"",VLOOKUP(A111,'paragrafy 2020'!$A$2:$B$526,2,0))</f>
        <v>Domy na půl cesty</v>
      </c>
      <c r="D111" s="11">
        <v>0</v>
      </c>
      <c r="E111" s="11">
        <v>8315.51</v>
      </c>
      <c r="F111" s="11">
        <v>8315.5</v>
      </c>
      <c r="G111" s="12">
        <f t="shared" si="2"/>
        <v>99.99987974279388</v>
      </c>
    </row>
    <row r="112" spans="1:7" x14ac:dyDescent="0.2">
      <c r="A112" s="123">
        <v>4374</v>
      </c>
      <c r="B112" s="9"/>
      <c r="C112" s="39" t="str">
        <f>IF(COUNTBLANK(A112)=1,"",VLOOKUP(A112,'paragrafy 2020'!$A$2:$B$526,2,0))</f>
        <v>Azylové domy, nízkoprahová denní centra a noclehárny</v>
      </c>
      <c r="D112" s="11">
        <v>24592</v>
      </c>
      <c r="E112" s="11">
        <v>217129.20999999996</v>
      </c>
      <c r="F112" s="11">
        <v>215391.6</v>
      </c>
      <c r="G112" s="12">
        <f t="shared" si="2"/>
        <v>99.199734572791954</v>
      </c>
    </row>
    <row r="113" spans="1:7" x14ac:dyDescent="0.2">
      <c r="A113" s="123">
        <v>4375</v>
      </c>
      <c r="B113" s="9"/>
      <c r="C113" s="39" t="str">
        <f>IF(COUNTBLANK(A113)=1,"",VLOOKUP(A113,'paragrafy 2020'!$A$2:$B$526,2,0))</f>
        <v>Nízkoprahová zařízení pro děti a mládež</v>
      </c>
      <c r="D113" s="11">
        <v>9899</v>
      </c>
      <c r="E113" s="11">
        <v>67436.200000000012</v>
      </c>
      <c r="F113" s="11">
        <v>64218.6</v>
      </c>
      <c r="G113" s="12">
        <f t="shared" si="2"/>
        <v>95.228675399859412</v>
      </c>
    </row>
    <row r="114" spans="1:7" x14ac:dyDescent="0.2">
      <c r="A114" s="123">
        <v>4376</v>
      </c>
      <c r="B114" s="9"/>
      <c r="C114" s="39" t="str">
        <f>IF(COUNTBLANK(A114)=1,"",VLOOKUP(A114,'paragrafy 2020'!$A$2:$B$526,2,0))</f>
        <v>Služby následné péče, terapeutické komunity a kontaktní centra</v>
      </c>
      <c r="D114" s="11">
        <v>3622</v>
      </c>
      <c r="E114" s="11">
        <v>22686.38</v>
      </c>
      <c r="F114" s="11">
        <v>22681</v>
      </c>
      <c r="G114" s="12">
        <f t="shared" si="2"/>
        <v>99.976285330669768</v>
      </c>
    </row>
    <row r="115" spans="1:7" x14ac:dyDescent="0.2">
      <c r="A115" s="123">
        <v>4377</v>
      </c>
      <c r="B115" s="9"/>
      <c r="C115" s="39" t="str">
        <f>IF(COUNTBLANK(A115)=1,"",VLOOKUP(A115,'paragrafy 2020'!$A$2:$B$526,2,0))</f>
        <v>Sociálně terapeutické dílny</v>
      </c>
      <c r="D115" s="11">
        <v>3176</v>
      </c>
      <c r="E115" s="11">
        <v>80023.859999999986</v>
      </c>
      <c r="F115" s="11">
        <v>78622.000000000015</v>
      </c>
      <c r="G115" s="12">
        <f t="shared" si="2"/>
        <v>98.248197475103083</v>
      </c>
    </row>
    <row r="116" spans="1:7" x14ac:dyDescent="0.2">
      <c r="A116" s="123">
        <v>4378</v>
      </c>
      <c r="B116" s="9"/>
      <c r="C116" s="39" t="str">
        <f>IF(COUNTBLANK(A116)=1,"",VLOOKUP(A116,'paragrafy 2020'!$A$2:$B$526,2,0))</f>
        <v>Terénní programy</v>
      </c>
      <c r="D116" s="11">
        <v>8155</v>
      </c>
      <c r="E116" s="11">
        <v>59257.5</v>
      </c>
      <c r="F116" s="11">
        <v>59221.5</v>
      </c>
      <c r="G116" s="12">
        <f t="shared" si="2"/>
        <v>99.939248196430825</v>
      </c>
    </row>
    <row r="117" spans="1:7" x14ac:dyDescent="0.2">
      <c r="A117" s="123">
        <v>4379</v>
      </c>
      <c r="B117" s="9"/>
      <c r="C117" s="39" t="str">
        <f>IF(COUNTBLANK(A117)=1,"",VLOOKUP(A117,'paragrafy 2020'!$A$2:$B$526,2,0))</f>
        <v>Ostatní služby a činnosti v oblasti sociální prevence</v>
      </c>
      <c r="D117" s="11">
        <v>114522</v>
      </c>
      <c r="E117" s="11">
        <v>87477.689999999988</v>
      </c>
      <c r="F117" s="11">
        <v>35226.285820000012</v>
      </c>
      <c r="G117" s="12">
        <f t="shared" si="2"/>
        <v>40.268879779518663</v>
      </c>
    </row>
    <row r="118" spans="1:7" x14ac:dyDescent="0.2">
      <c r="A118" s="123">
        <v>4399</v>
      </c>
      <c r="B118" s="9"/>
      <c r="C118" s="39" t="str">
        <f>IF(COUNTBLANK(A118)=1,"",VLOOKUP(A118,'paragrafy 2020'!$A$2:$B$526,2,0))</f>
        <v>Ostatní záležitosti sociálních věcí a politiky zaměstnanosti</v>
      </c>
      <c r="D118" s="11">
        <v>131670</v>
      </c>
      <c r="E118" s="11">
        <v>104820.16999999998</v>
      </c>
      <c r="F118" s="11">
        <v>5652.0391599999994</v>
      </c>
      <c r="G118" s="12">
        <f t="shared" si="2"/>
        <v>5.3921293583095702</v>
      </c>
    </row>
    <row r="119" spans="1:7" x14ac:dyDescent="0.2">
      <c r="A119" s="131" t="s">
        <v>150</v>
      </c>
      <c r="B119" s="131"/>
      <c r="C119" s="131"/>
      <c r="D119" s="15">
        <f>SUM(D92:D118)</f>
        <v>862521</v>
      </c>
      <c r="E119" s="15">
        <f>SUM(E92:E118)</f>
        <v>3202487.1999999997</v>
      </c>
      <c r="F119" s="15">
        <f>SUM(F92:F118)</f>
        <v>2728524.8183100005</v>
      </c>
      <c r="G119" s="16">
        <f>F119/E119*100</f>
        <v>85.200178733267094</v>
      </c>
    </row>
    <row r="120" spans="1:7" x14ac:dyDescent="0.2">
      <c r="A120" s="42"/>
      <c r="B120" s="42"/>
      <c r="C120" s="42"/>
      <c r="D120" s="43"/>
      <c r="E120" s="43"/>
      <c r="F120" s="43"/>
      <c r="G120" s="44"/>
    </row>
    <row r="121" spans="1:7" x14ac:dyDescent="0.2">
      <c r="A121" s="123">
        <v>5212</v>
      </c>
      <c r="B121" s="9"/>
      <c r="C121" s="39" t="str">
        <f>IF(COUNTBLANK(A121)=1,"",VLOOKUP(A121,'paragrafy 2020'!$A$2:$B$526,2,0))</f>
        <v>Ochrana obyvatelstva</v>
      </c>
      <c r="D121" s="11">
        <v>5000</v>
      </c>
      <c r="E121" s="11">
        <v>1500</v>
      </c>
      <c r="F121" s="11">
        <v>888.14</v>
      </c>
      <c r="G121" s="12">
        <f t="shared" ref="G121:G130" si="3">F121/E121*100</f>
        <v>59.209333333333333</v>
      </c>
    </row>
    <row r="122" spans="1:7" x14ac:dyDescent="0.2">
      <c r="A122" s="123">
        <v>5213</v>
      </c>
      <c r="B122" s="9"/>
      <c r="C122" s="39" t="str">
        <f>IF(COUNTBLANK(A122)=1,"",VLOOKUP(A122,'paragrafy 2020'!$A$2:$B$526,2,0))</f>
        <v>Krizová opatření</v>
      </c>
      <c r="D122" s="11">
        <v>1355</v>
      </c>
      <c r="E122" s="11">
        <v>72809.16</v>
      </c>
      <c r="F122" s="11">
        <v>52719.705479999997</v>
      </c>
      <c r="G122" s="12">
        <f t="shared" si="3"/>
        <v>72.408067171767939</v>
      </c>
    </row>
    <row r="123" spans="1:7" x14ac:dyDescent="0.2">
      <c r="A123" s="123">
        <v>5273</v>
      </c>
      <c r="B123" s="9"/>
      <c r="C123" s="39" t="str">
        <f>IF(COUNTBLANK(A123)=1,"",VLOOKUP(A123,'paragrafy 2020'!$A$2:$B$526,2,0))</f>
        <v>Ostatní správa v oblasti krizového řízení</v>
      </c>
      <c r="D123" s="11">
        <v>3473</v>
      </c>
      <c r="E123" s="11">
        <v>3318</v>
      </c>
      <c r="F123" s="11">
        <v>2317.8546500000002</v>
      </c>
      <c r="G123" s="12">
        <f t="shared" si="3"/>
        <v>69.856981615430996</v>
      </c>
    </row>
    <row r="124" spans="1:7" x14ac:dyDescent="0.2">
      <c r="A124" s="123">
        <v>5279</v>
      </c>
      <c r="B124" s="9"/>
      <c r="C124" s="39" t="str">
        <f>IF(COUNTBLANK(A124)=1,"",VLOOKUP(A124,'paragrafy 2020'!$A$2:$B$526,2,0))</f>
        <v>Záležitosti krizového řízení jinde nezařazené</v>
      </c>
      <c r="D124" s="11">
        <v>4230</v>
      </c>
      <c r="E124" s="11">
        <v>8277.33</v>
      </c>
      <c r="F124" s="11">
        <v>300.32799999999997</v>
      </c>
      <c r="G124" s="12">
        <f t="shared" si="3"/>
        <v>3.6283197601158825</v>
      </c>
    </row>
    <row r="125" spans="1:7" x14ac:dyDescent="0.2">
      <c r="A125" s="123">
        <v>5311</v>
      </c>
      <c r="B125" s="9"/>
      <c r="C125" s="39" t="str">
        <f>IF(COUNTBLANK(A125)=1,"",VLOOKUP(A125,'paragrafy 2020'!$A$2:$B$526,2,0))</f>
        <v>Bezpečnost a veřejný pořádek</v>
      </c>
      <c r="D125" s="11">
        <v>3442</v>
      </c>
      <c r="E125" s="11">
        <v>2596.35</v>
      </c>
      <c r="F125" s="11">
        <v>2300</v>
      </c>
      <c r="G125" s="12">
        <f t="shared" si="3"/>
        <v>88.585899435746342</v>
      </c>
    </row>
    <row r="126" spans="1:7" x14ac:dyDescent="0.2">
      <c r="A126" s="123">
        <v>5399</v>
      </c>
      <c r="B126" s="9"/>
      <c r="C126" s="39" t="str">
        <f>IF(COUNTBLANK(A126)=1,"",VLOOKUP(A126,'paragrafy 2020'!$A$2:$B$526,2,0))</f>
        <v>Ostatní záležitosti bezpečnosti, veřejného pořádku</v>
      </c>
      <c r="D126" s="11">
        <v>0</v>
      </c>
      <c r="E126" s="11">
        <v>5608.51</v>
      </c>
      <c r="F126" s="11">
        <v>0</v>
      </c>
      <c r="G126" s="12">
        <f t="shared" si="3"/>
        <v>0</v>
      </c>
    </row>
    <row r="127" spans="1:7" x14ac:dyDescent="0.2">
      <c r="A127" s="123">
        <v>5511</v>
      </c>
      <c r="B127" s="9"/>
      <c r="C127" s="39" t="str">
        <f>IF(COUNTBLANK(A127)=1,"",VLOOKUP(A127,'paragrafy 2020'!$A$2:$B$526,2,0))</f>
        <v>Požární ochrana - profesionální část</v>
      </c>
      <c r="D127" s="11">
        <v>4400</v>
      </c>
      <c r="E127" s="11">
        <v>4400</v>
      </c>
      <c r="F127" s="11">
        <v>2200</v>
      </c>
      <c r="G127" s="12">
        <f t="shared" si="3"/>
        <v>50</v>
      </c>
    </row>
    <row r="128" spans="1:7" x14ac:dyDescent="0.2">
      <c r="A128" s="123">
        <v>5512</v>
      </c>
      <c r="B128" s="9"/>
      <c r="C128" s="39" t="str">
        <f>IF(COUNTBLANK(A128)=1,"",VLOOKUP(A128,'paragrafy 2020'!$A$2:$B$526,2,0))</f>
        <v>Požární ochrana - dobrovolná část</v>
      </c>
      <c r="D128" s="11">
        <v>9650</v>
      </c>
      <c r="E128" s="11">
        <v>9830</v>
      </c>
      <c r="F128" s="11">
        <v>1130</v>
      </c>
      <c r="G128" s="12">
        <f t="shared" si="3"/>
        <v>11.495422177009155</v>
      </c>
    </row>
    <row r="129" spans="1:7" x14ac:dyDescent="0.2">
      <c r="A129" s="123">
        <v>5519</v>
      </c>
      <c r="B129" s="9"/>
      <c r="C129" s="39" t="str">
        <f>IF(COUNTBLANK(A129)=1,"",VLOOKUP(A129,'paragrafy 2020'!$A$2:$B$526,2,0))</f>
        <v>Ostatní záležitosti požární ochrany</v>
      </c>
      <c r="D129" s="11">
        <v>22600</v>
      </c>
      <c r="E129" s="11">
        <v>21493.269999999997</v>
      </c>
      <c r="F129" s="11">
        <v>11235.168</v>
      </c>
      <c r="G129" s="12">
        <f t="shared" si="3"/>
        <v>52.272958000341504</v>
      </c>
    </row>
    <row r="130" spans="1:7" x14ac:dyDescent="0.2">
      <c r="A130" s="123">
        <v>5521</v>
      </c>
      <c r="B130" s="9"/>
      <c r="C130" s="39" t="str">
        <f>IF(COUNTBLANK(A130)=1,"",VLOOKUP(A130,'paragrafy 2020'!$A$2:$B$526,2,0))</f>
        <v>Operační a informační střediska integrovaného záchranného systému</v>
      </c>
      <c r="D130" s="11">
        <v>700</v>
      </c>
      <c r="E130" s="11">
        <v>217.74</v>
      </c>
      <c r="F130" s="11">
        <v>119.69381</v>
      </c>
      <c r="G130" s="12">
        <f t="shared" si="3"/>
        <v>54.97097914944429</v>
      </c>
    </row>
    <row r="131" spans="1:7" x14ac:dyDescent="0.2">
      <c r="A131" s="123">
        <v>5591</v>
      </c>
      <c r="B131" s="9"/>
      <c r="C131" s="39" t="str">
        <f>IF(COUNTBLANK(A131)=1,"",VLOOKUP(A131,'paragrafy 2020'!$A$2:$B$526,2,0))</f>
        <v>Mezinárodní spolupráce v oblasti požární ochrany a integrovaném záchranném systému</v>
      </c>
      <c r="D131" s="11">
        <v>50</v>
      </c>
      <c r="E131" s="11">
        <v>0</v>
      </c>
      <c r="F131" s="11">
        <v>0</v>
      </c>
      <c r="G131" s="12">
        <v>0</v>
      </c>
    </row>
    <row r="132" spans="1:7" x14ac:dyDescent="0.2">
      <c r="A132" s="131" t="s">
        <v>155</v>
      </c>
      <c r="B132" s="131"/>
      <c r="C132" s="131"/>
      <c r="D132" s="15">
        <v>54900</v>
      </c>
      <c r="E132" s="15">
        <f>SUM(E121:E131)</f>
        <v>130050.36</v>
      </c>
      <c r="F132" s="15">
        <f>SUM(F121:F131)</f>
        <v>73210.889939999994</v>
      </c>
      <c r="G132" s="16">
        <f>F132/E132*100</f>
        <v>56.294261653716291</v>
      </c>
    </row>
    <row r="133" spans="1:7" x14ac:dyDescent="0.2">
      <c r="A133" s="42"/>
      <c r="B133" s="42"/>
      <c r="C133" s="42"/>
      <c r="D133" s="43"/>
      <c r="E133" s="43"/>
      <c r="F133" s="43"/>
      <c r="G133" s="44"/>
    </row>
    <row r="134" spans="1:7" x14ac:dyDescent="0.2">
      <c r="A134" s="123">
        <v>6113</v>
      </c>
      <c r="B134" s="123">
        <v>501</v>
      </c>
      <c r="C134" s="10" t="s">
        <v>156</v>
      </c>
      <c r="D134" s="11">
        <v>630</v>
      </c>
      <c r="E134" s="11">
        <v>630</v>
      </c>
      <c r="F134" s="11">
        <v>235.31</v>
      </c>
      <c r="G134" s="12">
        <f t="shared" ref="G134:G151" si="4">F134/E134*100</f>
        <v>37.350793650793648</v>
      </c>
    </row>
    <row r="135" spans="1:7" x14ac:dyDescent="0.2">
      <c r="A135" s="123">
        <v>6113</v>
      </c>
      <c r="B135" s="123">
        <v>502</v>
      </c>
      <c r="C135" s="10" t="s">
        <v>157</v>
      </c>
      <c r="D135" s="11">
        <v>31881</v>
      </c>
      <c r="E135" s="11">
        <v>31819</v>
      </c>
      <c r="F135" s="11">
        <v>15822.39</v>
      </c>
      <c r="G135" s="12">
        <f t="shared" si="4"/>
        <v>49.726232754014895</v>
      </c>
    </row>
    <row r="136" spans="1:7" x14ac:dyDescent="0.2">
      <c r="A136" s="9"/>
      <c r="B136" s="9" t="s">
        <v>158</v>
      </c>
      <c r="C136" s="10" t="s">
        <v>159</v>
      </c>
      <c r="D136" s="11">
        <v>1250</v>
      </c>
      <c r="E136" s="11">
        <v>1000</v>
      </c>
      <c r="F136" s="11">
        <v>299</v>
      </c>
      <c r="G136" s="12">
        <f t="shared" si="4"/>
        <v>29.9</v>
      </c>
    </row>
    <row r="137" spans="1:7" x14ac:dyDescent="0.2">
      <c r="A137" s="9"/>
      <c r="B137" s="9"/>
      <c r="C137" s="10" t="s">
        <v>160</v>
      </c>
      <c r="D137" s="11">
        <v>30007</v>
      </c>
      <c r="E137" s="11">
        <v>30195</v>
      </c>
      <c r="F137" s="11">
        <v>15270</v>
      </c>
      <c r="G137" s="12">
        <f t="shared" si="4"/>
        <v>50.5712866368604</v>
      </c>
    </row>
    <row r="138" spans="1:7" x14ac:dyDescent="0.2">
      <c r="A138" s="9"/>
      <c r="B138" s="9"/>
      <c r="C138" s="10" t="s">
        <v>1134</v>
      </c>
      <c r="D138" s="11">
        <v>624</v>
      </c>
      <c r="E138" s="11">
        <v>624</v>
      </c>
      <c r="F138" s="11">
        <v>254</v>
      </c>
      <c r="G138" s="12">
        <f t="shared" si="4"/>
        <v>40.705128205128204</v>
      </c>
    </row>
    <row r="139" spans="1:7" x14ac:dyDescent="0.2">
      <c r="A139" s="123">
        <v>6113</v>
      </c>
      <c r="B139" s="123">
        <v>503</v>
      </c>
      <c r="C139" s="10" t="s">
        <v>161</v>
      </c>
      <c r="D139" s="11">
        <v>6158</v>
      </c>
      <c r="E139" s="11">
        <v>6181</v>
      </c>
      <c r="F139" s="11">
        <v>3474.712</v>
      </c>
      <c r="G139" s="12">
        <f t="shared" si="4"/>
        <v>56.216016825756356</v>
      </c>
    </row>
    <row r="140" spans="1:7" x14ac:dyDescent="0.2">
      <c r="A140" s="123">
        <v>6113</v>
      </c>
      <c r="B140" s="123">
        <v>504</v>
      </c>
      <c r="C140" s="10" t="s">
        <v>162</v>
      </c>
      <c r="D140" s="11">
        <v>907</v>
      </c>
      <c r="E140" s="11">
        <v>918.88</v>
      </c>
      <c r="F140" s="11">
        <v>685.83654999999999</v>
      </c>
      <c r="G140" s="12">
        <f t="shared" si="4"/>
        <v>74.638315122758144</v>
      </c>
    </row>
    <row r="141" spans="1:7" x14ac:dyDescent="0.2">
      <c r="A141" s="123">
        <v>6113</v>
      </c>
      <c r="B141" s="123">
        <v>512</v>
      </c>
      <c r="C141" s="10" t="s">
        <v>1135</v>
      </c>
      <c r="D141" s="11">
        <v>40</v>
      </c>
      <c r="E141" s="11">
        <v>35</v>
      </c>
      <c r="F141" s="11">
        <v>0</v>
      </c>
      <c r="G141" s="12">
        <f t="shared" si="4"/>
        <v>0</v>
      </c>
    </row>
    <row r="142" spans="1:7" x14ac:dyDescent="0.2">
      <c r="A142" s="123">
        <v>6113</v>
      </c>
      <c r="B142" s="123">
        <v>513</v>
      </c>
      <c r="C142" s="10" t="s">
        <v>163</v>
      </c>
      <c r="D142" s="11">
        <v>3936</v>
      </c>
      <c r="E142" s="11">
        <v>3754</v>
      </c>
      <c r="F142" s="11">
        <v>347.65260000000001</v>
      </c>
      <c r="G142" s="12">
        <f t="shared" si="4"/>
        <v>9.2608577517314874</v>
      </c>
    </row>
    <row r="143" spans="1:7" x14ac:dyDescent="0.2">
      <c r="A143" s="123">
        <v>6113</v>
      </c>
      <c r="B143" s="123">
        <v>514</v>
      </c>
      <c r="C143" s="10" t="s">
        <v>164</v>
      </c>
      <c r="D143" s="11">
        <v>50</v>
      </c>
      <c r="E143" s="11">
        <v>50</v>
      </c>
      <c r="F143" s="11">
        <v>0</v>
      </c>
      <c r="G143" s="12">
        <f t="shared" si="4"/>
        <v>0</v>
      </c>
    </row>
    <row r="144" spans="1:7" x14ac:dyDescent="0.2">
      <c r="A144" s="123">
        <v>6113</v>
      </c>
      <c r="B144" s="123">
        <v>515</v>
      </c>
      <c r="C144" s="10" t="s">
        <v>165</v>
      </c>
      <c r="D144" s="11">
        <v>1000</v>
      </c>
      <c r="E144" s="11">
        <v>1000</v>
      </c>
      <c r="F144" s="11">
        <v>405.49784999999997</v>
      </c>
      <c r="G144" s="12">
        <f t="shared" si="4"/>
        <v>40.549785</v>
      </c>
    </row>
    <row r="145" spans="1:7" x14ac:dyDescent="0.2">
      <c r="A145" s="123">
        <v>6113</v>
      </c>
      <c r="B145" s="123">
        <v>516</v>
      </c>
      <c r="C145" s="10" t="s">
        <v>166</v>
      </c>
      <c r="D145" s="11">
        <v>5146</v>
      </c>
      <c r="E145" s="11">
        <v>4814.68</v>
      </c>
      <c r="F145" s="11">
        <v>1761.03261</v>
      </c>
      <c r="G145" s="12">
        <f t="shared" si="4"/>
        <v>36.576316806101339</v>
      </c>
    </row>
    <row r="146" spans="1:7" x14ac:dyDescent="0.2">
      <c r="A146" s="123">
        <v>6113</v>
      </c>
      <c r="B146" s="123">
        <v>517</v>
      </c>
      <c r="C146" s="10" t="s">
        <v>167</v>
      </c>
      <c r="D146" s="11">
        <v>5890</v>
      </c>
      <c r="E146" s="11">
        <v>5090</v>
      </c>
      <c r="F146" s="11">
        <v>1730.78701</v>
      </c>
      <c r="G146" s="12">
        <f t="shared" si="4"/>
        <v>34.003674066797643</v>
      </c>
    </row>
    <row r="147" spans="1:7" x14ac:dyDescent="0.2">
      <c r="A147" s="123">
        <v>6113</v>
      </c>
      <c r="B147" s="123">
        <v>519</v>
      </c>
      <c r="C147" s="10" t="s">
        <v>1136</v>
      </c>
      <c r="D147" s="11">
        <v>200</v>
      </c>
      <c r="E147" s="11">
        <v>206.32</v>
      </c>
      <c r="F147" s="11">
        <v>13.439</v>
      </c>
      <c r="G147" s="12">
        <f t="shared" si="4"/>
        <v>6.5136680884063587</v>
      </c>
    </row>
    <row r="148" spans="1:7" x14ac:dyDescent="0.2">
      <c r="A148" s="123">
        <v>6113</v>
      </c>
      <c r="B148" s="123">
        <v>536</v>
      </c>
      <c r="C148" s="10" t="s">
        <v>1137</v>
      </c>
      <c r="D148" s="11">
        <v>15</v>
      </c>
      <c r="E148" s="11">
        <v>15</v>
      </c>
      <c r="F148" s="11">
        <v>0</v>
      </c>
      <c r="G148" s="12">
        <f t="shared" si="4"/>
        <v>0</v>
      </c>
    </row>
    <row r="149" spans="1:7" x14ac:dyDescent="0.2">
      <c r="A149" s="123">
        <v>6113</v>
      </c>
      <c r="B149" s="123">
        <v>542</v>
      </c>
      <c r="C149" s="10" t="s">
        <v>168</v>
      </c>
      <c r="D149" s="11">
        <v>16</v>
      </c>
      <c r="E149" s="11">
        <v>16</v>
      </c>
      <c r="F149" s="11">
        <v>0</v>
      </c>
      <c r="G149" s="12">
        <f t="shared" si="4"/>
        <v>0</v>
      </c>
    </row>
    <row r="150" spans="1:7" x14ac:dyDescent="0.2">
      <c r="A150" s="123">
        <v>6113</v>
      </c>
      <c r="B150" s="123">
        <v>549</v>
      </c>
      <c r="C150" s="10" t="s">
        <v>169</v>
      </c>
      <c r="D150" s="11">
        <v>405</v>
      </c>
      <c r="E150" s="11">
        <v>505</v>
      </c>
      <c r="F150" s="11">
        <v>103.354</v>
      </c>
      <c r="G150" s="12">
        <f t="shared" si="4"/>
        <v>20.466138613861386</v>
      </c>
    </row>
    <row r="151" spans="1:7" x14ac:dyDescent="0.2">
      <c r="A151" s="123">
        <v>6113</v>
      </c>
      <c r="B151" s="123">
        <v>590</v>
      </c>
      <c r="C151" s="10" t="s">
        <v>170</v>
      </c>
      <c r="D151" s="11">
        <v>14000</v>
      </c>
      <c r="E151" s="11">
        <v>6698.4264000000003</v>
      </c>
      <c r="F151" s="11">
        <v>0</v>
      </c>
      <c r="G151" s="12">
        <f t="shared" si="4"/>
        <v>0</v>
      </c>
    </row>
    <row r="152" spans="1:7" x14ac:dyDescent="0.2">
      <c r="A152" s="124">
        <v>6113</v>
      </c>
      <c r="B152" s="13"/>
      <c r="C152" s="29" t="s">
        <v>72</v>
      </c>
      <c r="D152" s="15">
        <v>70274</v>
      </c>
      <c r="E152" s="15">
        <f>E134+E135+E139+E140+E141+E142+E143+E144+E145+E146+E148+E147+E149+E150+E151</f>
        <v>61733.306400000001</v>
      </c>
      <c r="F152" s="15">
        <f>F134+F135+F139+F140+F141+F142+F143+F144+F145+F146+F148+F147+F149+F150+F151</f>
        <v>24580.011619999997</v>
      </c>
      <c r="G152" s="16">
        <f>F152/E152*100</f>
        <v>39.816450881043359</v>
      </c>
    </row>
    <row r="153" spans="1:7" x14ac:dyDescent="0.2">
      <c r="A153" s="123">
        <v>6115</v>
      </c>
      <c r="B153" s="9"/>
      <c r="C153" s="10" t="s">
        <v>171</v>
      </c>
      <c r="D153" s="11">
        <v>0</v>
      </c>
      <c r="E153" s="11">
        <v>16</v>
      </c>
      <c r="F153" s="11">
        <v>1.98</v>
      </c>
      <c r="G153" s="12">
        <f t="shared" ref="G153:G169" si="5">F153/E153*100</f>
        <v>12.375</v>
      </c>
    </row>
    <row r="154" spans="1:7" x14ac:dyDescent="0.2">
      <c r="A154" s="123">
        <v>6172</v>
      </c>
      <c r="B154" s="123">
        <v>501</v>
      </c>
      <c r="C154" s="10" t="s">
        <v>156</v>
      </c>
      <c r="D154" s="11">
        <v>342227</v>
      </c>
      <c r="E154" s="11">
        <v>333677</v>
      </c>
      <c r="F154" s="11">
        <v>186312.67358999999</v>
      </c>
      <c r="G154" s="12">
        <f t="shared" si="5"/>
        <v>55.836234918798709</v>
      </c>
    </row>
    <row r="155" spans="1:7" x14ac:dyDescent="0.2">
      <c r="A155" s="123">
        <v>6172</v>
      </c>
      <c r="B155" s="123">
        <v>502</v>
      </c>
      <c r="C155" s="10" t="s">
        <v>157</v>
      </c>
      <c r="D155" s="11">
        <v>5000</v>
      </c>
      <c r="E155" s="11">
        <v>5067</v>
      </c>
      <c r="F155" s="11">
        <v>3886.06</v>
      </c>
      <c r="G155" s="12">
        <f t="shared" si="5"/>
        <v>76.693507006118026</v>
      </c>
    </row>
    <row r="156" spans="1:7" x14ac:dyDescent="0.2">
      <c r="A156" s="9"/>
      <c r="B156" s="9" t="s">
        <v>158</v>
      </c>
      <c r="C156" s="10" t="s">
        <v>159</v>
      </c>
      <c r="D156" s="11">
        <v>5000</v>
      </c>
      <c r="E156" s="11">
        <v>5067</v>
      </c>
      <c r="F156" s="11">
        <v>3886</v>
      </c>
      <c r="G156" s="12">
        <f t="shared" si="5"/>
        <v>76.692322873495172</v>
      </c>
    </row>
    <row r="157" spans="1:7" x14ac:dyDescent="0.2">
      <c r="A157" s="123">
        <v>6172</v>
      </c>
      <c r="B157" s="123">
        <v>503</v>
      </c>
      <c r="C157" s="10" t="s">
        <v>161</v>
      </c>
      <c r="D157" s="11">
        <v>118820</v>
      </c>
      <c r="E157" s="11">
        <v>115894.75</v>
      </c>
      <c r="F157" s="11">
        <v>65440.408349999998</v>
      </c>
      <c r="G157" s="12">
        <f t="shared" si="5"/>
        <v>56.465377724185082</v>
      </c>
    </row>
    <row r="158" spans="1:7" x14ac:dyDescent="0.2">
      <c r="A158" s="123">
        <v>6172</v>
      </c>
      <c r="B158" s="123">
        <v>504</v>
      </c>
      <c r="C158" s="10" t="s">
        <v>162</v>
      </c>
      <c r="D158" s="11">
        <v>9592</v>
      </c>
      <c r="E158" s="11">
        <v>6292</v>
      </c>
      <c r="F158" s="11">
        <v>5644.5629800000006</v>
      </c>
      <c r="G158" s="12">
        <f t="shared" si="5"/>
        <v>89.710155435473624</v>
      </c>
    </row>
    <row r="159" spans="1:7" x14ac:dyDescent="0.2">
      <c r="A159" s="123">
        <v>6172</v>
      </c>
      <c r="B159" s="123">
        <v>512</v>
      </c>
      <c r="C159" s="10" t="s">
        <v>1135</v>
      </c>
      <c r="D159" s="11">
        <v>250</v>
      </c>
      <c r="E159" s="11">
        <v>250</v>
      </c>
      <c r="F159" s="11">
        <v>54.071539999999999</v>
      </c>
      <c r="G159" s="12">
        <f t="shared" si="5"/>
        <v>21.628616000000001</v>
      </c>
    </row>
    <row r="160" spans="1:7" x14ac:dyDescent="0.2">
      <c r="A160" s="123">
        <v>6172</v>
      </c>
      <c r="B160" s="123">
        <v>513</v>
      </c>
      <c r="C160" s="10" t="s">
        <v>163</v>
      </c>
      <c r="D160" s="11">
        <v>17598</v>
      </c>
      <c r="E160" s="11">
        <v>16610</v>
      </c>
      <c r="F160" s="11">
        <v>5102.6691899999996</v>
      </c>
      <c r="G160" s="12">
        <f t="shared" si="5"/>
        <v>30.720464720048163</v>
      </c>
    </row>
    <row r="161" spans="1:7" x14ac:dyDescent="0.2">
      <c r="A161" s="123">
        <v>6172</v>
      </c>
      <c r="B161" s="123">
        <v>514</v>
      </c>
      <c r="C161" s="10" t="s">
        <v>164</v>
      </c>
      <c r="D161" s="11">
        <v>50</v>
      </c>
      <c r="E161" s="11">
        <v>50</v>
      </c>
      <c r="F161" s="11">
        <v>0.73250000000000004</v>
      </c>
      <c r="G161" s="12">
        <f t="shared" si="5"/>
        <v>1.4650000000000001</v>
      </c>
    </row>
    <row r="162" spans="1:7" x14ac:dyDescent="0.2">
      <c r="A162" s="123">
        <v>6172</v>
      </c>
      <c r="B162" s="123">
        <v>515</v>
      </c>
      <c r="C162" s="10" t="s">
        <v>165</v>
      </c>
      <c r="D162" s="11">
        <v>9020</v>
      </c>
      <c r="E162" s="11">
        <v>9020</v>
      </c>
      <c r="F162" s="11">
        <v>3751.60925</v>
      </c>
      <c r="G162" s="12">
        <f t="shared" si="5"/>
        <v>41.592120288248339</v>
      </c>
    </row>
    <row r="163" spans="1:7" x14ac:dyDescent="0.2">
      <c r="A163" s="123">
        <v>6172</v>
      </c>
      <c r="B163" s="123">
        <v>516</v>
      </c>
      <c r="C163" s="10" t="s">
        <v>166</v>
      </c>
      <c r="D163" s="11">
        <v>71421</v>
      </c>
      <c r="E163" s="11">
        <v>72062.929999999993</v>
      </c>
      <c r="F163" s="11">
        <v>22164.398849999994</v>
      </c>
      <c r="G163" s="12">
        <f t="shared" si="5"/>
        <v>30.757004815097023</v>
      </c>
    </row>
    <row r="164" spans="1:7" x14ac:dyDescent="0.2">
      <c r="A164" s="123">
        <v>6172</v>
      </c>
      <c r="B164" s="123">
        <v>517</v>
      </c>
      <c r="C164" s="10" t="s">
        <v>167</v>
      </c>
      <c r="D164" s="11">
        <v>16763</v>
      </c>
      <c r="E164" s="11">
        <v>14815.57</v>
      </c>
      <c r="F164" s="11">
        <v>3826.4428799999996</v>
      </c>
      <c r="G164" s="12">
        <f t="shared" si="5"/>
        <v>25.827172899861427</v>
      </c>
    </row>
    <row r="165" spans="1:7" x14ac:dyDescent="0.2">
      <c r="A165" s="123">
        <v>6172</v>
      </c>
      <c r="B165" s="123">
        <v>519</v>
      </c>
      <c r="C165" s="10" t="s">
        <v>1136</v>
      </c>
      <c r="D165" s="11">
        <v>600</v>
      </c>
      <c r="E165" s="11">
        <v>1003.95</v>
      </c>
      <c r="F165" s="11">
        <v>254.65701000000001</v>
      </c>
      <c r="G165" s="12">
        <f t="shared" si="5"/>
        <v>25.365507246376811</v>
      </c>
    </row>
    <row r="166" spans="1:7" x14ac:dyDescent="0.2">
      <c r="A166" s="123">
        <v>6172</v>
      </c>
      <c r="B166" s="123">
        <v>536</v>
      </c>
      <c r="C166" s="10" t="s">
        <v>1137</v>
      </c>
      <c r="D166" s="11">
        <v>2135</v>
      </c>
      <c r="E166" s="11">
        <v>1135</v>
      </c>
      <c r="F166" s="11">
        <v>40</v>
      </c>
      <c r="G166" s="12">
        <f t="shared" si="5"/>
        <v>3.5242290748898681</v>
      </c>
    </row>
    <row r="167" spans="1:7" x14ac:dyDescent="0.2">
      <c r="A167" s="123">
        <v>6172</v>
      </c>
      <c r="B167" s="123">
        <v>542</v>
      </c>
      <c r="C167" s="10" t="s">
        <v>168</v>
      </c>
      <c r="D167" s="11">
        <v>2000</v>
      </c>
      <c r="E167" s="11">
        <v>2000</v>
      </c>
      <c r="F167" s="11">
        <v>1263.742</v>
      </c>
      <c r="G167" s="12">
        <f t="shared" si="5"/>
        <v>63.187099999999994</v>
      </c>
    </row>
    <row r="168" spans="1:7" x14ac:dyDescent="0.2">
      <c r="A168" s="123">
        <v>6172</v>
      </c>
      <c r="B168" s="123">
        <v>549</v>
      </c>
      <c r="C168" s="10" t="s">
        <v>169</v>
      </c>
      <c r="D168" s="11">
        <v>10689</v>
      </c>
      <c r="E168" s="11">
        <v>14358.51</v>
      </c>
      <c r="F168" s="11">
        <v>6943.56801</v>
      </c>
      <c r="G168" s="12">
        <f t="shared" si="5"/>
        <v>48.358555379353433</v>
      </c>
    </row>
    <row r="169" spans="1:7" x14ac:dyDescent="0.2">
      <c r="A169" s="123">
        <v>6172</v>
      </c>
      <c r="B169" s="123">
        <v>590</v>
      </c>
      <c r="C169" s="10" t="s">
        <v>170</v>
      </c>
      <c r="D169" s="11">
        <v>0</v>
      </c>
      <c r="E169" s="11">
        <v>1.0900000000000001</v>
      </c>
      <c r="F169" s="11">
        <v>1.0931999999999999</v>
      </c>
      <c r="G169" s="12">
        <f t="shared" si="5"/>
        <v>100.29357798165137</v>
      </c>
    </row>
    <row r="170" spans="1:7" x14ac:dyDescent="0.2">
      <c r="A170" s="124">
        <v>6172</v>
      </c>
      <c r="B170" s="13"/>
      <c r="C170" s="29" t="s">
        <v>75</v>
      </c>
      <c r="D170" s="15">
        <f>D154+D155+D157+D158+D159+D160+D161+D162+D163+D164+D165+D166+D167+D168+D169</f>
        <v>606165</v>
      </c>
      <c r="E170" s="15">
        <f>E154+E155+E157+E158+E159+E160+E161+E162+E163+E164+E165+E166+E167+E168+E169</f>
        <v>592237.79999999981</v>
      </c>
      <c r="F170" s="15">
        <f>F154+F155+F157+F158+F159+F160+F161+F162+F163+F164+F165+F166+F167+F168+F169</f>
        <v>304686.68935</v>
      </c>
      <c r="G170" s="16">
        <f>F170/E170*100</f>
        <v>51.446680598570381</v>
      </c>
    </row>
    <row r="171" spans="1:7" x14ac:dyDescent="0.2">
      <c r="A171" s="123">
        <v>6174</v>
      </c>
      <c r="B171" s="9"/>
      <c r="C171" s="39" t="str">
        <f>IF(COUNTBLANK(A171)=1,"",VLOOKUP(A171,'[1]paragrafy 2020'!$A$2:$B$526,2,0))</f>
        <v>Činnost regionálních rad</v>
      </c>
      <c r="D171" s="11">
        <v>7581</v>
      </c>
      <c r="E171" s="11">
        <v>7581</v>
      </c>
      <c r="F171" s="11">
        <v>6009.21</v>
      </c>
      <c r="G171" s="12">
        <f t="shared" ref="G171:G180" si="6">F171/E171*100</f>
        <v>79.266719430154325</v>
      </c>
    </row>
    <row r="172" spans="1:7" x14ac:dyDescent="0.2">
      <c r="A172" s="123">
        <v>6223</v>
      </c>
      <c r="B172" s="9"/>
      <c r="C172" s="39" t="str">
        <f>IF(COUNTBLANK(A172)=1,"",VLOOKUP(A172,'[1]paragrafy 2020'!$A$2:$B$526,2,0))</f>
        <v>Mezinárodní spolupráce (jinde nezařazená)</v>
      </c>
      <c r="D172" s="11">
        <v>4285</v>
      </c>
      <c r="E172" s="11">
        <v>2415</v>
      </c>
      <c r="F172" s="11">
        <v>1016.74</v>
      </c>
      <c r="G172" s="12">
        <f t="shared" si="6"/>
        <v>42.10103519668737</v>
      </c>
    </row>
    <row r="173" spans="1:7" x14ac:dyDescent="0.2">
      <c r="A173" s="123">
        <v>6310</v>
      </c>
      <c r="B173" s="9"/>
      <c r="C173" s="39" t="str">
        <f>IF(COUNTBLANK(A173)=1,"",VLOOKUP(A173,'[1]paragrafy 2020'!$A$2:$B$526,2,0))</f>
        <v>Obecné příjmy a výdaje z finančních operací</v>
      </c>
      <c r="D173" s="11">
        <v>45500</v>
      </c>
      <c r="E173" s="11">
        <v>40500</v>
      </c>
      <c r="F173" s="11">
        <v>14742.54902</v>
      </c>
      <c r="G173" s="12">
        <f t="shared" si="6"/>
        <v>36.401355604938274</v>
      </c>
    </row>
    <row r="174" spans="1:7" x14ac:dyDescent="0.2">
      <c r="A174" s="123">
        <v>6320</v>
      </c>
      <c r="B174" s="9"/>
      <c r="C174" s="39" t="str">
        <f>IF(COUNTBLANK(A174)=1,"",VLOOKUP(A174,'[1]paragrafy 2020'!$A$2:$B$526,2,0))</f>
        <v>Pojištění funkčně nespecifikované</v>
      </c>
      <c r="D174" s="11">
        <v>43500</v>
      </c>
      <c r="E174" s="11">
        <v>45220</v>
      </c>
      <c r="F174" s="11">
        <v>29897.31</v>
      </c>
      <c r="G174" s="12">
        <f t="shared" si="6"/>
        <v>66.115236620964183</v>
      </c>
    </row>
    <row r="175" spans="1:7" x14ac:dyDescent="0.2">
      <c r="A175" s="123">
        <v>6399</v>
      </c>
      <c r="B175" s="9"/>
      <c r="C175" s="39" t="str">
        <f>IF(COUNTBLANK(A175)=1,"",VLOOKUP(A175,'[1]paragrafy 2020'!$A$2:$B$526,2,0))</f>
        <v>Ostatní finanční operace</v>
      </c>
      <c r="D175" s="11">
        <v>55000</v>
      </c>
      <c r="E175" s="11">
        <v>55664</v>
      </c>
      <c r="F175" s="11">
        <v>35452.6</v>
      </c>
      <c r="G175" s="12">
        <f t="shared" si="6"/>
        <v>63.690356424259839</v>
      </c>
    </row>
    <row r="176" spans="1:7" x14ac:dyDescent="0.2">
      <c r="A176" s="123">
        <v>6402</v>
      </c>
      <c r="B176" s="9"/>
      <c r="C176" s="39" t="str">
        <f>IF(COUNTBLANK(A176)=1,"",VLOOKUP(A176,'[1]paragrafy 2020'!$A$2:$B$526,2,0))</f>
        <v>Finanční vypořádání minulých let</v>
      </c>
      <c r="D176" s="11">
        <v>0</v>
      </c>
      <c r="E176" s="11">
        <v>33369</v>
      </c>
      <c r="F176" s="11">
        <v>29305</v>
      </c>
      <c r="G176" s="12">
        <f t="shared" si="6"/>
        <v>87.821031496298957</v>
      </c>
    </row>
    <row r="177" spans="1:8" x14ac:dyDescent="0.2">
      <c r="A177" s="123">
        <v>6409</v>
      </c>
      <c r="B177" s="9"/>
      <c r="C177" s="39" t="str">
        <f>IF(COUNTBLANK(A177)=1,"",VLOOKUP(A177,'[1]paragrafy 2020'!$A$2:$B$526,2,0))</f>
        <v>Ostatní činnosti jinde nezařazené</v>
      </c>
      <c r="D177" s="11">
        <v>60000</v>
      </c>
      <c r="E177" s="11">
        <v>186</v>
      </c>
      <c r="F177" s="11">
        <f>SUM(F178:F180)</f>
        <v>10.02</v>
      </c>
      <c r="G177" s="12">
        <f t="shared" si="6"/>
        <v>5.387096774193548</v>
      </c>
    </row>
    <row r="178" spans="1:8" x14ac:dyDescent="0.2">
      <c r="A178" s="9"/>
      <c r="B178" s="9" t="s">
        <v>158</v>
      </c>
      <c r="C178" s="10" t="s">
        <v>1138</v>
      </c>
      <c r="D178" s="11">
        <v>0</v>
      </c>
      <c r="E178" s="11">
        <v>10</v>
      </c>
      <c r="F178" s="11">
        <v>10.02</v>
      </c>
      <c r="G178" s="12">
        <f t="shared" si="6"/>
        <v>100.2</v>
      </c>
    </row>
    <row r="179" spans="1:8" x14ac:dyDescent="0.2">
      <c r="A179" s="9"/>
      <c r="B179" s="9"/>
      <c r="C179" s="10" t="s">
        <v>175</v>
      </c>
      <c r="D179" s="11">
        <v>60000</v>
      </c>
      <c r="E179" s="11">
        <v>0</v>
      </c>
      <c r="F179" s="11">
        <v>0</v>
      </c>
      <c r="G179" s="12">
        <v>0</v>
      </c>
    </row>
    <row r="180" spans="1:8" x14ac:dyDescent="0.2">
      <c r="A180" s="9"/>
      <c r="B180" s="9"/>
      <c r="C180" s="10" t="s">
        <v>1139</v>
      </c>
      <c r="D180" s="11">
        <v>0</v>
      </c>
      <c r="E180" s="11">
        <v>176</v>
      </c>
      <c r="F180" s="11">
        <v>0</v>
      </c>
      <c r="G180" s="12">
        <f t="shared" si="6"/>
        <v>0</v>
      </c>
    </row>
    <row r="181" spans="1:8" x14ac:dyDescent="0.2">
      <c r="A181" s="131" t="s">
        <v>176</v>
      </c>
      <c r="B181" s="131"/>
      <c r="C181" s="131"/>
      <c r="D181" s="15">
        <f>D177+D176+D175+D174+D173+D172+D171+D170+D153+D152</f>
        <v>892305</v>
      </c>
      <c r="E181" s="15">
        <f>E177+E176+E175+E174+E173+E172+E171+E170+E153+E152</f>
        <v>838922.10639999982</v>
      </c>
      <c r="F181" s="15">
        <f>F177+F176+F175+F174+F173+F172+F171+F170+F153+F152</f>
        <v>445702.10999000003</v>
      </c>
      <c r="G181" s="16">
        <f>F181/E181*100</f>
        <v>53.127949137328891</v>
      </c>
    </row>
    <row r="182" spans="1:8" x14ac:dyDescent="0.2">
      <c r="A182" s="42"/>
      <c r="B182" s="42"/>
      <c r="C182" s="42"/>
      <c r="D182" s="43"/>
      <c r="E182" s="43"/>
      <c r="F182" s="43"/>
      <c r="G182" s="44"/>
    </row>
    <row r="183" spans="1:8" x14ac:dyDescent="0.2">
      <c r="A183" s="123">
        <v>6330</v>
      </c>
      <c r="B183" s="123">
        <v>5342</v>
      </c>
      <c r="C183" s="39" t="str">
        <f>IF(COUNTBLANK(B183)=1,"",VLOOKUP(B183,'[1]položky 2020'!$A$2:$B$558,2,0))</f>
        <v>Základní příděl fondu kulturních a sociálních potřeb a sociálnímu fondu obcí a krajů</v>
      </c>
      <c r="D183" s="11">
        <v>0</v>
      </c>
      <c r="E183" s="11">
        <v>0</v>
      </c>
      <c r="F183" s="11">
        <v>13183</v>
      </c>
      <c r="G183" s="12">
        <v>0</v>
      </c>
    </row>
    <row r="184" spans="1:8" x14ac:dyDescent="0.2">
      <c r="A184" s="123">
        <v>6330</v>
      </c>
      <c r="B184" s="123">
        <v>5345</v>
      </c>
      <c r="C184" s="39" t="str">
        <f>IF(COUNTBLANK(B184)=1,"",VLOOKUP(B184,'[1]položky 2020'!$A$2:$B$558,2,0))</f>
        <v>Převody vlastním rozpočtovým účtům</v>
      </c>
      <c r="D184" s="11">
        <v>0</v>
      </c>
      <c r="E184" s="11">
        <v>0</v>
      </c>
      <c r="F184" s="11">
        <v>11592124</v>
      </c>
      <c r="G184" s="12">
        <v>0</v>
      </c>
    </row>
    <row r="185" spans="1:8" ht="25.5" x14ac:dyDescent="0.2">
      <c r="A185" s="127">
        <v>6330</v>
      </c>
      <c r="B185" s="127">
        <v>5348</v>
      </c>
      <c r="C185" s="126" t="s">
        <v>1140</v>
      </c>
      <c r="D185" s="11">
        <v>0</v>
      </c>
      <c r="E185" s="11">
        <v>0</v>
      </c>
      <c r="F185" s="11">
        <v>1693</v>
      </c>
      <c r="G185" s="12">
        <v>0</v>
      </c>
    </row>
    <row r="186" spans="1:8" x14ac:dyDescent="0.2">
      <c r="A186" s="123">
        <v>6330</v>
      </c>
      <c r="B186" s="123">
        <v>5349</v>
      </c>
      <c r="C186" s="39" t="str">
        <f>IF(COUNTBLANK(B186)=1,"",VLOOKUP(B186,'[1]položky 2020'!$A$2:$B$558,2,0))</f>
        <v>Ostatní převody vlastním fondům</v>
      </c>
      <c r="D186" s="11">
        <v>0</v>
      </c>
      <c r="E186" s="11">
        <v>0</v>
      </c>
      <c r="F186" s="11">
        <v>119000</v>
      </c>
      <c r="G186" s="12">
        <v>0</v>
      </c>
    </row>
    <row r="187" spans="1:8" x14ac:dyDescent="0.2">
      <c r="A187" s="131" t="s">
        <v>177</v>
      </c>
      <c r="B187" s="131"/>
      <c r="C187" s="131"/>
      <c r="D187" s="15">
        <v>0</v>
      </c>
      <c r="E187" s="15">
        <v>0</v>
      </c>
      <c r="F187" s="15">
        <v>11726000</v>
      </c>
      <c r="G187" s="16">
        <v>0</v>
      </c>
    </row>
    <row r="190" spans="1:8" ht="13.5" thickBot="1" x14ac:dyDescent="0.25">
      <c r="A190" s="3" t="s">
        <v>179</v>
      </c>
      <c r="B190" s="2"/>
      <c r="C190" s="2"/>
      <c r="D190" s="4"/>
      <c r="E190" s="4"/>
      <c r="F190" s="4"/>
      <c r="G190" s="5" t="s">
        <v>2</v>
      </c>
    </row>
    <row r="191" spans="1:8" ht="39" customHeight="1" thickBot="1" x14ac:dyDescent="0.25">
      <c r="A191" s="6" t="s">
        <v>3</v>
      </c>
      <c r="B191" s="6" t="s">
        <v>4</v>
      </c>
      <c r="C191" s="6" t="s">
        <v>5</v>
      </c>
      <c r="D191" s="7" t="s">
        <v>6</v>
      </c>
      <c r="E191" s="7" t="s">
        <v>7</v>
      </c>
      <c r="F191" s="7" t="s">
        <v>8</v>
      </c>
      <c r="G191" s="8" t="s">
        <v>9</v>
      </c>
      <c r="H191" s="41"/>
    </row>
    <row r="192" spans="1:8" x14ac:dyDescent="0.2">
      <c r="A192" s="123">
        <v>1019</v>
      </c>
      <c r="B192" s="9"/>
      <c r="C192" s="39" t="str">
        <f>IF(COUNTBLANK(A192)=1,"",VLOOKUP(A192,'paragrafy 2020'!$A$2:$B$526,2,0))</f>
        <v>Ostatní zemědělská a potravinářská činnost a rozvoj</v>
      </c>
      <c r="D192" s="11">
        <v>0</v>
      </c>
      <c r="E192" s="11">
        <v>370</v>
      </c>
      <c r="F192" s="11">
        <v>370</v>
      </c>
      <c r="G192" s="12">
        <f t="shared" ref="G192" si="7">F192/E192*100</f>
        <v>100</v>
      </c>
    </row>
    <row r="193" spans="1:7" x14ac:dyDescent="0.2">
      <c r="A193" s="131" t="s">
        <v>101</v>
      </c>
      <c r="B193" s="131"/>
      <c r="C193" s="131"/>
      <c r="D193" s="15">
        <v>0</v>
      </c>
      <c r="E193" s="15">
        <v>370</v>
      </c>
      <c r="F193" s="15">
        <v>370</v>
      </c>
      <c r="G193" s="16">
        <f>F193/E193*100</f>
        <v>100</v>
      </c>
    </row>
    <row r="194" spans="1:7" x14ac:dyDescent="0.2">
      <c r="A194" s="42"/>
      <c r="B194" s="42"/>
      <c r="C194" s="42"/>
      <c r="D194" s="43"/>
      <c r="E194" s="43"/>
      <c r="F194" s="43"/>
      <c r="G194" s="44"/>
    </row>
    <row r="195" spans="1:7" x14ac:dyDescent="0.2">
      <c r="A195" s="123">
        <v>2115</v>
      </c>
      <c r="B195" s="9"/>
      <c r="C195" s="39" t="str">
        <f>IF(COUNTBLANK(A195)=1,"",VLOOKUP(A195,'paragrafy 2020'!$A$2:$B$526,2,0))</f>
        <v>Úspora energie a obnovitelné zdroje</v>
      </c>
      <c r="D195" s="11">
        <v>0</v>
      </c>
      <c r="E195" s="11">
        <v>867.7</v>
      </c>
      <c r="F195" s="11">
        <v>867.7</v>
      </c>
      <c r="G195" s="12">
        <f t="shared" ref="G195:G203" si="8">F195/E195*100</f>
        <v>100</v>
      </c>
    </row>
    <row r="196" spans="1:7" x14ac:dyDescent="0.2">
      <c r="A196" s="123">
        <v>2143</v>
      </c>
      <c r="B196" s="9"/>
      <c r="C196" s="39" t="str">
        <f>IF(COUNTBLANK(A196)=1,"",VLOOKUP(A196,'paragrafy 2020'!$A$2:$B$526,2,0))</f>
        <v>Cestovní ruch</v>
      </c>
      <c r="D196" s="11">
        <v>8275</v>
      </c>
      <c r="E196" s="11">
        <v>33963.54</v>
      </c>
      <c r="F196" s="11">
        <v>13172.729170000002</v>
      </c>
      <c r="G196" s="12">
        <f t="shared" si="8"/>
        <v>38.784912202909361</v>
      </c>
    </row>
    <row r="197" spans="1:7" x14ac:dyDescent="0.2">
      <c r="A197" s="123">
        <v>2212</v>
      </c>
      <c r="B197" s="9"/>
      <c r="C197" s="39" t="str">
        <f>IF(COUNTBLANK(A197)=1,"",VLOOKUP(A197,'paragrafy 2020'!$A$2:$B$526,2,0))</f>
        <v>Silnice</v>
      </c>
      <c r="D197" s="11">
        <v>445447</v>
      </c>
      <c r="E197" s="11">
        <v>385921.35000000009</v>
      </c>
      <c r="F197" s="11">
        <v>145546.60344000001</v>
      </c>
      <c r="G197" s="12">
        <f t="shared" si="8"/>
        <v>37.714058431854049</v>
      </c>
    </row>
    <row r="198" spans="1:7" x14ac:dyDescent="0.2">
      <c r="A198" s="123">
        <v>2219</v>
      </c>
      <c r="B198" s="9"/>
      <c r="C198" s="39" t="str">
        <f>IF(COUNTBLANK(A198)=1,"",VLOOKUP(A198,'paragrafy 2020'!$A$2:$B$526,2,0))</f>
        <v>Ostatní záležitosti pozemních komunikací</v>
      </c>
      <c r="D198" s="11">
        <v>300</v>
      </c>
      <c r="E198" s="11">
        <v>28165</v>
      </c>
      <c r="F198" s="11">
        <v>1765</v>
      </c>
      <c r="G198" s="12">
        <f t="shared" si="8"/>
        <v>6.2666429966270201</v>
      </c>
    </row>
    <row r="199" spans="1:7" x14ac:dyDescent="0.2">
      <c r="A199" s="123">
        <v>2251</v>
      </c>
      <c r="B199" s="9"/>
      <c r="C199" s="39" t="str">
        <f>IF(COUNTBLANK(A199)=1,"",VLOOKUP(A199,'paragrafy 2020'!$A$2:$B$526,2,0))</f>
        <v>Letiště</v>
      </c>
      <c r="D199" s="11">
        <v>81454</v>
      </c>
      <c r="E199" s="11">
        <v>26776.32</v>
      </c>
      <c r="F199" s="11">
        <v>5622.9832500000002</v>
      </c>
      <c r="G199" s="12">
        <f t="shared" si="8"/>
        <v>20.999835862433674</v>
      </c>
    </row>
    <row r="200" spans="1:7" x14ac:dyDescent="0.2">
      <c r="A200" s="123">
        <v>2299</v>
      </c>
      <c r="B200" s="9"/>
      <c r="C200" s="39" t="str">
        <f>IF(COUNTBLANK(A200)=1,"",VLOOKUP(A200,'paragrafy 2020'!$A$2:$B$526,2,0))</f>
        <v>Ostatní záležitosti v dopravě</v>
      </c>
      <c r="D200" s="11">
        <v>0</v>
      </c>
      <c r="E200" s="11">
        <v>9300</v>
      </c>
      <c r="F200" s="11">
        <v>9300</v>
      </c>
      <c r="G200" s="12">
        <f t="shared" si="8"/>
        <v>100</v>
      </c>
    </row>
    <row r="201" spans="1:7" x14ac:dyDescent="0.2">
      <c r="A201" s="123">
        <v>2321</v>
      </c>
      <c r="B201" s="9"/>
      <c r="C201" s="39" t="str">
        <f>IF(COUNTBLANK(A201)=1,"",VLOOKUP(A201,'paragrafy 2020'!$A$2:$B$526,2,0))</f>
        <v>Odvádění a čištění odpadních vod a nakládání s kaly</v>
      </c>
      <c r="D201" s="11">
        <v>0</v>
      </c>
      <c r="E201" s="11">
        <v>2164.1999999999998</v>
      </c>
      <c r="F201" s="11">
        <v>996.54953</v>
      </c>
      <c r="G201" s="12">
        <f t="shared" si="8"/>
        <v>46.047016449496354</v>
      </c>
    </row>
    <row r="202" spans="1:7" x14ac:dyDescent="0.2">
      <c r="A202" s="123">
        <v>2369</v>
      </c>
      <c r="B202" s="9"/>
      <c r="C202" s="39" t="str">
        <f>IF(COUNTBLANK(A202)=1,"",VLOOKUP(A202,'paragrafy 2020'!$A$2:$B$526,2,0))</f>
        <v>Ostatní správa ve vodním hospodářství</v>
      </c>
      <c r="D202" s="11">
        <v>0</v>
      </c>
      <c r="E202" s="11">
        <v>2000</v>
      </c>
      <c r="F202" s="11">
        <v>0</v>
      </c>
      <c r="G202" s="12">
        <f t="shared" si="8"/>
        <v>0</v>
      </c>
    </row>
    <row r="203" spans="1:7" x14ac:dyDescent="0.2">
      <c r="A203" s="123">
        <v>2399</v>
      </c>
      <c r="B203" s="9"/>
      <c r="C203" s="39" t="str">
        <f>IF(COUNTBLANK(A203)=1,"",VLOOKUP(A203,'paragrafy 2020'!$A$2:$B$526,2,0))</f>
        <v>Ostatní záležitosti vodního hospodářství</v>
      </c>
      <c r="D203" s="11">
        <v>15000</v>
      </c>
      <c r="E203" s="11">
        <v>42003.729999999996</v>
      </c>
      <c r="F203" s="11">
        <v>11221.50244</v>
      </c>
      <c r="G203" s="12">
        <f t="shared" si="8"/>
        <v>26.715490362403532</v>
      </c>
    </row>
    <row r="204" spans="1:7" x14ac:dyDescent="0.2">
      <c r="A204" s="131" t="s">
        <v>109</v>
      </c>
      <c r="B204" s="131"/>
      <c r="C204" s="131"/>
      <c r="D204" s="15">
        <f>SUM(D195:D203)</f>
        <v>550476</v>
      </c>
      <c r="E204" s="15">
        <f>SUM(E195:E203)</f>
        <v>531161.84000000008</v>
      </c>
      <c r="F204" s="15">
        <f>SUM(F195:F203)</f>
        <v>188493.06782999999</v>
      </c>
      <c r="G204" s="16">
        <f>F204/E204*100</f>
        <v>35.486937056698196</v>
      </c>
    </row>
    <row r="205" spans="1:7" x14ac:dyDescent="0.2">
      <c r="A205" s="42"/>
      <c r="B205" s="42"/>
      <c r="C205" s="42"/>
      <c r="D205" s="43"/>
      <c r="E205" s="43"/>
      <c r="F205" s="43"/>
      <c r="G205" s="44"/>
    </row>
    <row r="206" spans="1:7" x14ac:dyDescent="0.2">
      <c r="A206" s="123">
        <v>3112</v>
      </c>
      <c r="B206" s="9"/>
      <c r="C206" s="39" t="str">
        <f>IF(COUNTBLANK(A206)=1,"",VLOOKUP(A206,'paragrafy 2020'!$A$2:$B$526,2,0))</f>
        <v>Mateřské školy pro děti se speciálními vzdělávacími potřebami</v>
      </c>
      <c r="D206" s="11">
        <v>0</v>
      </c>
      <c r="E206" s="11">
        <v>3683.8799999999997</v>
      </c>
      <c r="F206" s="11">
        <v>3683.4944</v>
      </c>
      <c r="G206" s="12">
        <f t="shared" ref="G206:G238" si="9">F206/E206*100</f>
        <v>99.989532775226138</v>
      </c>
    </row>
    <row r="207" spans="1:7" x14ac:dyDescent="0.2">
      <c r="A207" s="123">
        <v>3113</v>
      </c>
      <c r="B207" s="9"/>
      <c r="C207" s="39" t="str">
        <f>IF(COUNTBLANK(A207)=1,"",VLOOKUP(A207,'paragrafy 2020'!$A$2:$B$526,2,0))</f>
        <v>Základní školy</v>
      </c>
      <c r="D207" s="11">
        <v>5400</v>
      </c>
      <c r="E207" s="11">
        <v>5400</v>
      </c>
      <c r="F207" s="11">
        <v>1721.83</v>
      </c>
      <c r="G207" s="12">
        <f t="shared" si="9"/>
        <v>31.885740740740736</v>
      </c>
    </row>
    <row r="208" spans="1:7" x14ac:dyDescent="0.2">
      <c r="A208" s="123">
        <v>3114</v>
      </c>
      <c r="B208" s="9"/>
      <c r="C208" s="39" t="str">
        <f>IF(COUNTBLANK(A208)=1,"",VLOOKUP(A208,'paragrafy 2020'!$A$2:$B$526,2,0))</f>
        <v>Základní školy pro žáky se speciálními vzdělávacími potřebami</v>
      </c>
      <c r="D208" s="11">
        <v>30618</v>
      </c>
      <c r="E208" s="11">
        <v>25333.21</v>
      </c>
      <c r="F208" s="11">
        <v>7211.1465200000002</v>
      </c>
      <c r="G208" s="12">
        <f t="shared" si="9"/>
        <v>28.465190633164926</v>
      </c>
    </row>
    <row r="209" spans="1:7" x14ac:dyDescent="0.2">
      <c r="A209" s="123">
        <v>3121</v>
      </c>
      <c r="B209" s="9"/>
      <c r="C209" s="39" t="str">
        <f>IF(COUNTBLANK(A209)=1,"",VLOOKUP(A209,'paragrafy 2020'!$A$2:$B$526,2,0))</f>
        <v>Gymnázia</v>
      </c>
      <c r="D209" s="11">
        <v>75407</v>
      </c>
      <c r="E209" s="11">
        <v>139749.6</v>
      </c>
      <c r="F209" s="11">
        <v>37436.769809999991</v>
      </c>
      <c r="G209" s="12">
        <f t="shared" si="9"/>
        <v>26.788462943722191</v>
      </c>
    </row>
    <row r="210" spans="1:7" x14ac:dyDescent="0.2">
      <c r="A210" s="123">
        <v>3122</v>
      </c>
      <c r="B210" s="9"/>
      <c r="C210" s="39" t="str">
        <f>IF(COUNTBLANK(A210)=1,"",VLOOKUP(A210,'paragrafy 2020'!$A$2:$B$526,2,0))</f>
        <v>Střední odborné školy</v>
      </c>
      <c r="D210" s="11">
        <v>141203</v>
      </c>
      <c r="E210" s="11">
        <v>133225.25999999998</v>
      </c>
      <c r="F210" s="11">
        <v>47137.784489999998</v>
      </c>
      <c r="G210" s="12">
        <f t="shared" si="9"/>
        <v>35.382017261591386</v>
      </c>
    </row>
    <row r="211" spans="1:7" x14ac:dyDescent="0.2">
      <c r="A211" s="123">
        <v>3123</v>
      </c>
      <c r="B211" s="9"/>
      <c r="C211" s="39" t="str">
        <f>IF(COUNTBLANK(A211)=1,"",VLOOKUP(A211,'paragrafy 2020'!$A$2:$B$526,2,0))</f>
        <v>Střední školy poskytující střední vzdělání s výučním listem</v>
      </c>
      <c r="D211" s="11">
        <v>139100</v>
      </c>
      <c r="E211" s="11">
        <v>130198.54000000002</v>
      </c>
      <c r="F211" s="11">
        <v>49005.589940000005</v>
      </c>
      <c r="G211" s="12">
        <f t="shared" si="9"/>
        <v>37.639124017826923</v>
      </c>
    </row>
    <row r="212" spans="1:7" x14ac:dyDescent="0.2">
      <c r="A212" s="123">
        <v>3124</v>
      </c>
      <c r="B212" s="9"/>
      <c r="C212" s="39" t="str">
        <f>IF(COUNTBLANK(A212)=1,"",VLOOKUP(A212,'paragrafy 2020'!$A$2:$B$526,2,0))</f>
        <v>Střední školy a konzervatoře pro žáky se speciálními vzdělávacími potřebami</v>
      </c>
      <c r="D212" s="11">
        <v>2660</v>
      </c>
      <c r="E212" s="11">
        <v>2660</v>
      </c>
      <c r="F212" s="11">
        <v>49.2</v>
      </c>
      <c r="G212" s="12">
        <f t="shared" si="9"/>
        <v>1.8496240601503762</v>
      </c>
    </row>
    <row r="213" spans="1:7" x14ac:dyDescent="0.2">
      <c r="A213" s="123">
        <v>3125</v>
      </c>
      <c r="B213" s="9"/>
      <c r="C213" s="39" t="str">
        <f>IF(COUNTBLANK(A213)=1,"",VLOOKUP(A213,'paragrafy 2020'!$A$2:$B$526,2,0))</f>
        <v>Střediska praktického vyučování a školní hospodářství</v>
      </c>
      <c r="D213" s="11">
        <v>37500</v>
      </c>
      <c r="E213" s="11">
        <v>43740</v>
      </c>
      <c r="F213" s="11">
        <v>7135.2274600000001</v>
      </c>
      <c r="G213" s="12">
        <f t="shared" si="9"/>
        <v>16.312819981710106</v>
      </c>
    </row>
    <row r="214" spans="1:7" x14ac:dyDescent="0.2">
      <c r="A214" s="123">
        <v>3126</v>
      </c>
      <c r="B214" s="9"/>
      <c r="C214" s="39" t="str">
        <f>IF(COUNTBLANK(A214)=1,"",VLOOKUP(A214,'paragrafy 2020'!$A$2:$B$526,2,0))</f>
        <v>Konzervatoře</v>
      </c>
      <c r="D214" s="11">
        <v>0</v>
      </c>
      <c r="E214" s="11">
        <v>1176.17</v>
      </c>
      <c r="F214" s="11">
        <v>1176.16265</v>
      </c>
      <c r="G214" s="12">
        <f t="shared" si="9"/>
        <v>99.999375090335576</v>
      </c>
    </row>
    <row r="215" spans="1:7" x14ac:dyDescent="0.2">
      <c r="A215" s="123">
        <v>3127</v>
      </c>
      <c r="B215" s="9"/>
      <c r="C215" s="39" t="str">
        <f>IF(COUNTBLANK(A215)=1,"",VLOOKUP(A215,'paragrafy 2020'!$A$2:$B$526,2,0))</f>
        <v>Střední školy</v>
      </c>
      <c r="D215" s="11">
        <v>0</v>
      </c>
      <c r="E215" s="11">
        <v>4693</v>
      </c>
      <c r="F215" s="11">
        <v>2509</v>
      </c>
      <c r="G215" s="12">
        <f t="shared" si="9"/>
        <v>53.46260387811634</v>
      </c>
    </row>
    <row r="216" spans="1:7" x14ac:dyDescent="0.2">
      <c r="A216" s="123">
        <v>3133</v>
      </c>
      <c r="B216" s="9"/>
      <c r="C216" s="39" t="str">
        <f>IF(COUNTBLANK(A216)=1,"",VLOOKUP(A216,'paragrafy 2020'!$A$2:$B$526,2,0))</f>
        <v>Dětské domovy</v>
      </c>
      <c r="D216" s="11">
        <v>6600</v>
      </c>
      <c r="E216" s="11">
        <v>20105.46</v>
      </c>
      <c r="F216" s="11">
        <v>17606.5985</v>
      </c>
      <c r="G216" s="12">
        <f t="shared" si="9"/>
        <v>87.571229407335125</v>
      </c>
    </row>
    <row r="217" spans="1:7" x14ac:dyDescent="0.2">
      <c r="A217" s="123">
        <v>3146</v>
      </c>
      <c r="B217" s="9"/>
      <c r="C217" s="39" t="str">
        <f>IF(COUNTBLANK(A217)=1,"",VLOOKUP(A217,'paragrafy 2020'!$A$2:$B$526,2,0))</f>
        <v>Zařízení výchovného poradenství</v>
      </c>
      <c r="D217" s="11">
        <v>0</v>
      </c>
      <c r="E217" s="11">
        <v>783.45</v>
      </c>
      <c r="F217" s="11">
        <v>732.01646000000005</v>
      </c>
      <c r="G217" s="12">
        <f t="shared" si="9"/>
        <v>93.434993937073202</v>
      </c>
    </row>
    <row r="218" spans="1:7" x14ac:dyDescent="0.2">
      <c r="A218" s="123">
        <v>3147</v>
      </c>
      <c r="B218" s="9"/>
      <c r="C218" s="39" t="str">
        <f>IF(COUNTBLANK(A218)=1,"",VLOOKUP(A218,'paragrafy 2020'!$A$2:$B$526,2,0))</f>
        <v>Domovy mládeže</v>
      </c>
      <c r="D218" s="11">
        <v>11300</v>
      </c>
      <c r="E218" s="11">
        <v>1566.27</v>
      </c>
      <c r="F218" s="11">
        <v>424.71</v>
      </c>
      <c r="G218" s="12">
        <f t="shared" si="9"/>
        <v>27.116014480262024</v>
      </c>
    </row>
    <row r="219" spans="1:7" x14ac:dyDescent="0.2">
      <c r="A219" s="123">
        <v>3231</v>
      </c>
      <c r="B219" s="9"/>
      <c r="C219" s="39" t="str">
        <f>IF(COUNTBLANK(A219)=1,"",VLOOKUP(A219,'paragrafy 2020'!$A$2:$B$526,2,0))</f>
        <v>Základní umělecké školy</v>
      </c>
      <c r="D219" s="11">
        <v>16091</v>
      </c>
      <c r="E219" s="11">
        <v>15978.24</v>
      </c>
      <c r="F219" s="11">
        <v>1399.34313</v>
      </c>
      <c r="G219" s="12">
        <f t="shared" si="9"/>
        <v>8.7578051775414565</v>
      </c>
    </row>
    <row r="220" spans="1:7" x14ac:dyDescent="0.2">
      <c r="A220" s="123">
        <v>3299</v>
      </c>
      <c r="B220" s="9"/>
      <c r="C220" s="39" t="str">
        <f>IF(COUNTBLANK(A220)=1,"",VLOOKUP(A220,'paragrafy 2020'!$A$2:$B$526,2,0))</f>
        <v>Ostatní záležitosti vzdělávání</v>
      </c>
      <c r="D220" s="11">
        <v>9800</v>
      </c>
      <c r="E220" s="11">
        <v>6423.15</v>
      </c>
      <c r="F220" s="11">
        <v>844.58</v>
      </c>
      <c r="G220" s="12">
        <f t="shared" si="9"/>
        <v>13.149000101196453</v>
      </c>
    </row>
    <row r="221" spans="1:7" x14ac:dyDescent="0.2">
      <c r="A221" s="123">
        <v>3311</v>
      </c>
      <c r="B221" s="9"/>
      <c r="C221" s="39" t="str">
        <f>IF(COUNTBLANK(A221)=1,"",VLOOKUP(A221,'paragrafy 2020'!$A$2:$B$526,2,0))</f>
        <v>Divadelní činnost</v>
      </c>
      <c r="D221" s="11">
        <v>0</v>
      </c>
      <c r="E221" s="11">
        <v>33752.089999999997</v>
      </c>
      <c r="F221" s="11">
        <v>20665.702570000001</v>
      </c>
      <c r="G221" s="12">
        <f t="shared" si="9"/>
        <v>61.22791972289717</v>
      </c>
    </row>
    <row r="222" spans="1:7" x14ac:dyDescent="0.2">
      <c r="A222" s="123">
        <v>3314</v>
      </c>
      <c r="B222" s="9"/>
      <c r="C222" s="39" t="str">
        <f>IF(COUNTBLANK(A222)=1,"",VLOOKUP(A222,'paragrafy 2020'!$A$2:$B$526,2,0))</f>
        <v>Činnosti knihovnické</v>
      </c>
      <c r="D222" s="11">
        <v>20000</v>
      </c>
      <c r="E222" s="11">
        <v>47826.04</v>
      </c>
      <c r="F222" s="11">
        <v>7860.9470000000001</v>
      </c>
      <c r="G222" s="12">
        <f t="shared" si="9"/>
        <v>16.436541683150015</v>
      </c>
    </row>
    <row r="223" spans="1:7" x14ac:dyDescent="0.2">
      <c r="A223" s="123">
        <v>3315</v>
      </c>
      <c r="B223" s="9"/>
      <c r="C223" s="39" t="str">
        <f>IF(COUNTBLANK(A223)=1,"",VLOOKUP(A223,'paragrafy 2020'!$A$2:$B$526,2,0))</f>
        <v>Činnosti muzeí a galerií</v>
      </c>
      <c r="D223" s="11">
        <v>201132</v>
      </c>
      <c r="E223" s="11">
        <v>218214.55000000008</v>
      </c>
      <c r="F223" s="11">
        <v>112790.28372000001</v>
      </c>
      <c r="G223" s="12">
        <f t="shared" si="9"/>
        <v>51.687792459302088</v>
      </c>
    </row>
    <row r="224" spans="1:7" x14ac:dyDescent="0.2">
      <c r="A224" s="123">
        <v>3319</v>
      </c>
      <c r="B224" s="9"/>
      <c r="C224" s="39" t="str">
        <f>IF(COUNTBLANK(A224)=1,"",VLOOKUP(A224,'paragrafy 2020'!$A$2:$B$526,2,0))</f>
        <v>Ostatní záležitosti kultury</v>
      </c>
      <c r="D224" s="11">
        <v>0</v>
      </c>
      <c r="E224" s="11">
        <v>350</v>
      </c>
      <c r="F224" s="11">
        <v>350</v>
      </c>
      <c r="G224" s="12">
        <f t="shared" si="9"/>
        <v>100</v>
      </c>
    </row>
    <row r="225" spans="1:7" x14ac:dyDescent="0.2">
      <c r="A225" s="123">
        <v>3322</v>
      </c>
      <c r="B225" s="9"/>
      <c r="C225" s="39" t="str">
        <f>IF(COUNTBLANK(A225)=1,"",VLOOKUP(A225,'paragrafy 2020'!$A$2:$B$526,2,0))</f>
        <v>Zachování a obnova kulturních památek</v>
      </c>
      <c r="D225" s="11">
        <v>81100</v>
      </c>
      <c r="E225" s="11">
        <v>109711.61999999998</v>
      </c>
      <c r="F225" s="11">
        <v>21861.152270000002</v>
      </c>
      <c r="G225" s="12">
        <f t="shared" si="9"/>
        <v>19.926013552620958</v>
      </c>
    </row>
    <row r="226" spans="1:7" x14ac:dyDescent="0.2">
      <c r="A226" s="123">
        <v>3326</v>
      </c>
      <c r="B226" s="9"/>
      <c r="C226" s="39" t="str">
        <f>IF(COUNTBLANK(A226)=1,"",VLOOKUP(A226,'paragrafy 2020'!$A$2:$B$526,2,0))</f>
        <v>Pořízení, zachování a obnova hodnot místního kulturního, národního a historického povědomí</v>
      </c>
      <c r="D226" s="11">
        <v>700</v>
      </c>
      <c r="E226" s="11">
        <v>700</v>
      </c>
      <c r="F226" s="11">
        <v>0</v>
      </c>
      <c r="G226" s="12">
        <f t="shared" si="9"/>
        <v>0</v>
      </c>
    </row>
    <row r="227" spans="1:7" x14ac:dyDescent="0.2">
      <c r="A227" s="123">
        <v>3399</v>
      </c>
      <c r="B227" s="9"/>
      <c r="C227" s="39" t="str">
        <f>IF(COUNTBLANK(A227)=1,"",VLOOKUP(A227,'paragrafy 2020'!$A$2:$B$526,2,0))</f>
        <v>Ostatní záležitosti kultury, církví a sdělovacích prostředků</v>
      </c>
      <c r="D227" s="11">
        <v>0</v>
      </c>
      <c r="E227" s="11">
        <v>100</v>
      </c>
      <c r="F227" s="11">
        <v>100</v>
      </c>
      <c r="G227" s="12">
        <f t="shared" si="9"/>
        <v>100</v>
      </c>
    </row>
    <row r="228" spans="1:7" x14ac:dyDescent="0.2">
      <c r="A228" s="123">
        <v>3419</v>
      </c>
      <c r="B228" s="9"/>
      <c r="C228" s="39" t="str">
        <f>IF(COUNTBLANK(A228)=1,"",VLOOKUP(A228,'paragrafy 2020'!$A$2:$B$526,2,0))</f>
        <v>Ostatní sportovní činnost</v>
      </c>
      <c r="D228" s="11">
        <v>0</v>
      </c>
      <c r="E228" s="11">
        <v>1380</v>
      </c>
      <c r="F228" s="11">
        <v>1320</v>
      </c>
      <c r="G228" s="12">
        <f t="shared" si="9"/>
        <v>95.652173913043484</v>
      </c>
    </row>
    <row r="229" spans="1:7" x14ac:dyDescent="0.2">
      <c r="A229" s="123">
        <v>3522</v>
      </c>
      <c r="B229" s="9"/>
      <c r="C229" s="39" t="str">
        <f>IF(COUNTBLANK(A229)=1,"",VLOOKUP(A229,'paragrafy 2020'!$A$2:$B$526,2,0))</f>
        <v>Ostatní nemocnice</v>
      </c>
      <c r="D229" s="11">
        <v>502952</v>
      </c>
      <c r="E229" s="11">
        <v>824597.39</v>
      </c>
      <c r="F229" s="11">
        <v>286231.27921000012</v>
      </c>
      <c r="G229" s="12">
        <f t="shared" si="9"/>
        <v>34.711640211473402</v>
      </c>
    </row>
    <row r="230" spans="1:7" x14ac:dyDescent="0.2">
      <c r="A230" s="123">
        <v>3526</v>
      </c>
      <c r="B230" s="9"/>
      <c r="C230" s="39" t="str">
        <f>IF(COUNTBLANK(A230)=1,"",VLOOKUP(A230,'paragrafy 2020'!$A$2:$B$526,2,0))</f>
        <v>Lázeňské léčebny, ozdravovny, sanatoria</v>
      </c>
      <c r="D230" s="11">
        <v>17000</v>
      </c>
      <c r="E230" s="11">
        <v>18200</v>
      </c>
      <c r="F230" s="11">
        <v>350.9</v>
      </c>
      <c r="G230" s="12">
        <f t="shared" si="9"/>
        <v>1.9280219780219778</v>
      </c>
    </row>
    <row r="231" spans="1:7" x14ac:dyDescent="0.2">
      <c r="A231" s="123">
        <v>3533</v>
      </c>
      <c r="B231" s="9"/>
      <c r="C231" s="39" t="str">
        <f>IF(COUNTBLANK(A231)=1,"",VLOOKUP(A231,'paragrafy 2020'!$A$2:$B$526,2,0))</f>
        <v>Zdravotnická záchranná služba</v>
      </c>
      <c r="D231" s="11">
        <v>26844</v>
      </c>
      <c r="E231" s="11">
        <v>54444.67</v>
      </c>
      <c r="F231" s="11">
        <v>12364.385</v>
      </c>
      <c r="G231" s="12">
        <f t="shared" si="9"/>
        <v>22.710000813670099</v>
      </c>
    </row>
    <row r="232" spans="1:7" x14ac:dyDescent="0.2">
      <c r="A232" s="123">
        <v>3599</v>
      </c>
      <c r="B232" s="9"/>
      <c r="C232" s="39" t="str">
        <f>IF(COUNTBLANK(A232)=1,"",VLOOKUP(A232,'paragrafy 2020'!$A$2:$B$526,2,0))</f>
        <v>Ostatní činnost ve zdravotnictví</v>
      </c>
      <c r="D232" s="11">
        <v>0</v>
      </c>
      <c r="E232" s="11">
        <v>130</v>
      </c>
      <c r="F232" s="11">
        <v>130</v>
      </c>
      <c r="G232" s="12">
        <f t="shared" si="9"/>
        <v>100</v>
      </c>
    </row>
    <row r="233" spans="1:7" x14ac:dyDescent="0.2">
      <c r="A233" s="123">
        <v>3636</v>
      </c>
      <c r="B233" s="9"/>
      <c r="C233" s="39" t="str">
        <f>IF(COUNTBLANK(A233)=1,"",VLOOKUP(A233,'paragrafy 2020'!$A$2:$B$526,2,0))</f>
        <v>Územní rozvoj</v>
      </c>
      <c r="D233" s="11">
        <v>75032</v>
      </c>
      <c r="E233" s="11">
        <v>56808.939999999995</v>
      </c>
      <c r="F233" s="11">
        <v>25399.066789999997</v>
      </c>
      <c r="G233" s="12">
        <f t="shared" si="9"/>
        <v>44.709629839951248</v>
      </c>
    </row>
    <row r="234" spans="1:7" x14ac:dyDescent="0.2">
      <c r="A234" s="123">
        <v>3639</v>
      </c>
      <c r="B234" s="9"/>
      <c r="C234" s="39" t="str">
        <f>IF(COUNTBLANK(A234)=1,"",VLOOKUP(A234,'paragrafy 2020'!$A$2:$B$526,2,0))</f>
        <v>Komunální služby a územní rozvoj jinde nezařazené</v>
      </c>
      <c r="D234" s="11">
        <v>127005</v>
      </c>
      <c r="E234" s="11">
        <v>142513.99</v>
      </c>
      <c r="F234" s="11">
        <v>75092.961599999995</v>
      </c>
      <c r="G234" s="12">
        <f t="shared" si="9"/>
        <v>52.691642132817975</v>
      </c>
    </row>
    <row r="235" spans="1:7" x14ac:dyDescent="0.2">
      <c r="A235" s="123">
        <v>3713</v>
      </c>
      <c r="B235" s="9"/>
      <c r="C235" s="39" t="str">
        <f>IF(COUNTBLANK(A235)=1,"",VLOOKUP(A235,'paragrafy 2020'!$A$2:$B$526,2,0))</f>
        <v>Změny technologií vytápění</v>
      </c>
      <c r="D235" s="11">
        <v>662947</v>
      </c>
      <c r="E235" s="11">
        <v>768128.19000000006</v>
      </c>
      <c r="F235" s="11">
        <v>202442.14199999993</v>
      </c>
      <c r="G235" s="12">
        <f t="shared" si="9"/>
        <v>26.355254843595823</v>
      </c>
    </row>
    <row r="236" spans="1:7" x14ac:dyDescent="0.2">
      <c r="A236" s="123">
        <v>3741</v>
      </c>
      <c r="B236" s="9"/>
      <c r="C236" s="39" t="str">
        <f>IF(COUNTBLANK(A236)=1,"",VLOOKUP(A236,'paragrafy 2020'!$A$2:$B$526,2,0))</f>
        <v>Ochrana druhů a stanovišť</v>
      </c>
      <c r="D236" s="11">
        <v>0</v>
      </c>
      <c r="E236" s="11">
        <v>188.52</v>
      </c>
      <c r="F236" s="11">
        <v>0</v>
      </c>
      <c r="G236" s="12">
        <f t="shared" si="9"/>
        <v>0</v>
      </c>
    </row>
    <row r="237" spans="1:7" x14ac:dyDescent="0.2">
      <c r="A237" s="123">
        <v>3792</v>
      </c>
      <c r="B237" s="9"/>
      <c r="C237" s="39" t="str">
        <f>IF(COUNTBLANK(A237)=1,"",VLOOKUP(A237,'paragrafy 2020'!$A$2:$B$526,2,0))</f>
        <v>Ekologická výchova a osvěta</v>
      </c>
      <c r="D237" s="11">
        <v>0</v>
      </c>
      <c r="E237" s="11">
        <v>622.5</v>
      </c>
      <c r="F237" s="11">
        <v>622.5</v>
      </c>
      <c r="G237" s="12">
        <f t="shared" si="9"/>
        <v>100</v>
      </c>
    </row>
    <row r="238" spans="1:7" x14ac:dyDescent="0.2">
      <c r="A238" s="123">
        <v>3900</v>
      </c>
      <c r="B238" s="9"/>
      <c r="C238" s="39" t="str">
        <f>IF(COUNTBLANK(A238)=1,"",VLOOKUP(A238,'paragrafy 2020'!$A$2:$B$526,2,0))</f>
        <v>Ostatní činnosti související se službami pro obyvatelstvo</v>
      </c>
      <c r="D238" s="11">
        <v>0</v>
      </c>
      <c r="E238" s="11">
        <v>667.7</v>
      </c>
      <c r="F238" s="11">
        <v>167.7</v>
      </c>
      <c r="G238" s="12">
        <f t="shared" si="9"/>
        <v>25.116070091358388</v>
      </c>
    </row>
    <row r="239" spans="1:7" x14ac:dyDescent="0.2">
      <c r="A239" s="131" t="s">
        <v>139</v>
      </c>
      <c r="B239" s="131"/>
      <c r="C239" s="131"/>
      <c r="D239" s="15">
        <v>2190391</v>
      </c>
      <c r="E239" s="15">
        <f>SUM(E206:E238)</f>
        <v>2813052.43</v>
      </c>
      <c r="F239" s="15">
        <f>SUM(F206:F238)</f>
        <v>945822.47352</v>
      </c>
      <c r="G239" s="16">
        <f>F239/E239*100</f>
        <v>33.622639359053821</v>
      </c>
    </row>
    <row r="240" spans="1:7" x14ac:dyDescent="0.2">
      <c r="A240" s="42"/>
      <c r="B240" s="42"/>
      <c r="C240" s="42"/>
      <c r="D240" s="43"/>
      <c r="E240" s="43"/>
      <c r="F240" s="43"/>
      <c r="G240" s="44"/>
    </row>
    <row r="241" spans="1:7" x14ac:dyDescent="0.2">
      <c r="A241" s="123">
        <v>4329</v>
      </c>
      <c r="B241" s="9"/>
      <c r="C241" s="39" t="str">
        <f>IF(COUNTBLANK(A241)=1,"",VLOOKUP(A241,'paragrafy 2020'!$A$2:$B$526,2,0))</f>
        <v>Ostatní sociální péče a pomoc dětem a mládeži</v>
      </c>
      <c r="D241" s="11">
        <v>0</v>
      </c>
      <c r="E241" s="11">
        <v>200</v>
      </c>
      <c r="F241" s="11">
        <v>200</v>
      </c>
      <c r="G241" s="12">
        <f t="shared" ref="G241:G256" si="10">F241/E241*100</f>
        <v>100</v>
      </c>
    </row>
    <row r="242" spans="1:7" x14ac:dyDescent="0.2">
      <c r="A242" s="123">
        <v>4344</v>
      </c>
      <c r="B242" s="9"/>
      <c r="C242" s="39" t="str">
        <f>IF(COUNTBLANK(A242)=1,"",VLOOKUP(A242,'paragrafy 2020'!$A$2:$B$526,2,0))</f>
        <v>Sociální rehabilitace</v>
      </c>
      <c r="D242" s="11">
        <v>0</v>
      </c>
      <c r="E242" s="11">
        <v>1064.4000000000001</v>
      </c>
      <c r="F242" s="11">
        <v>0</v>
      </c>
      <c r="G242" s="12">
        <f t="shared" si="10"/>
        <v>0</v>
      </c>
    </row>
    <row r="243" spans="1:7" x14ac:dyDescent="0.2">
      <c r="A243" s="123">
        <v>4350</v>
      </c>
      <c r="B243" s="9"/>
      <c r="C243" s="39" t="str">
        <f>IF(COUNTBLANK(A243)=1,"",VLOOKUP(A243,'paragrafy 2020'!$A$2:$B$526,2,0))</f>
        <v>Domovy pro seniory</v>
      </c>
      <c r="D243" s="11">
        <v>5600</v>
      </c>
      <c r="E243" s="11">
        <v>39976.350000000006</v>
      </c>
      <c r="F243" s="11">
        <v>11917.71183</v>
      </c>
      <c r="G243" s="12">
        <f t="shared" si="10"/>
        <v>29.811905864342286</v>
      </c>
    </row>
    <row r="244" spans="1:7" x14ac:dyDescent="0.2">
      <c r="A244" s="123">
        <v>4351</v>
      </c>
      <c r="B244" s="9"/>
      <c r="C244" s="39" t="str">
        <f>IF(COUNTBLANK(A244)=1,"",VLOOKUP(A244,'paragrafy 2020'!$A$2:$B$526,2,0))</f>
        <v>Osobní asistence, pečovatelská služba a podpora samostatného bydlení</v>
      </c>
      <c r="D244" s="11">
        <v>0</v>
      </c>
      <c r="E244" s="11">
        <v>2831.9</v>
      </c>
      <c r="F244" s="11">
        <v>70</v>
      </c>
      <c r="G244" s="12">
        <f t="shared" si="10"/>
        <v>2.4718386948691689</v>
      </c>
    </row>
    <row r="245" spans="1:7" x14ac:dyDescent="0.2">
      <c r="A245" s="123">
        <v>4354</v>
      </c>
      <c r="B245" s="9"/>
      <c r="C245" s="39" t="str">
        <f>IF(COUNTBLANK(A245)=1,"",VLOOKUP(A245,'paragrafy 2020'!$A$2:$B$526,2,0))</f>
        <v>Chráněné bydlení</v>
      </c>
      <c r="D245" s="11">
        <v>38739</v>
      </c>
      <c r="E245" s="11">
        <v>24433.17</v>
      </c>
      <c r="F245" s="11">
        <v>4245.7629299999999</v>
      </c>
      <c r="G245" s="12">
        <f t="shared" si="10"/>
        <v>17.377044935225353</v>
      </c>
    </row>
    <row r="246" spans="1:7" x14ac:dyDescent="0.2">
      <c r="A246" s="123">
        <v>4356</v>
      </c>
      <c r="B246" s="9"/>
      <c r="C246" s="39" t="str">
        <f>IF(COUNTBLANK(A246)=1,"",VLOOKUP(A246,'paragrafy 2020'!$A$2:$B$526,2,0))</f>
        <v>Denní stacionáře a centra denních služeb</v>
      </c>
      <c r="D246" s="11">
        <v>0</v>
      </c>
      <c r="E246" s="11">
        <v>2139.6999999999998</v>
      </c>
      <c r="F246" s="11">
        <v>910</v>
      </c>
      <c r="G246" s="12">
        <f t="shared" si="10"/>
        <v>42.529326541103899</v>
      </c>
    </row>
    <row r="247" spans="1:7" x14ac:dyDescent="0.2">
      <c r="A247" s="123">
        <v>4357</v>
      </c>
      <c r="B247" s="9"/>
      <c r="C247" s="39" t="str">
        <f>IF(COUNTBLANK(A247)=1,"",VLOOKUP(A247,'paragrafy 2020'!$A$2:$B$526,2,0))</f>
        <v>Domovy pro osoby se zdravotním postižením a domovy se zvláštním režimem</v>
      </c>
      <c r="D247" s="11">
        <v>295774</v>
      </c>
      <c r="E247" s="11">
        <v>139994.5</v>
      </c>
      <c r="F247" s="11">
        <v>37491.794329999997</v>
      </c>
      <c r="G247" s="12">
        <f t="shared" si="10"/>
        <v>26.780905199847133</v>
      </c>
    </row>
    <row r="248" spans="1:7" x14ac:dyDescent="0.2">
      <c r="A248" s="123">
        <v>4359</v>
      </c>
      <c r="B248" s="9"/>
      <c r="C248" s="39" t="str">
        <f>IF(COUNTBLANK(A248)=1,"",VLOOKUP(A248,'paragrafy 2020'!$A$2:$B$526,2,0))</f>
        <v>Ostatní služby a činnosti v oblasti sociální péče</v>
      </c>
      <c r="D248" s="11">
        <v>0</v>
      </c>
      <c r="E248" s="11">
        <v>120</v>
      </c>
      <c r="F248" s="11">
        <v>20</v>
      </c>
      <c r="G248" s="12">
        <f t="shared" si="10"/>
        <v>16.666666666666664</v>
      </c>
    </row>
    <row r="249" spans="1:7" x14ac:dyDescent="0.2">
      <c r="A249" s="123">
        <v>4371</v>
      </c>
      <c r="B249" s="9"/>
      <c r="C249" s="39" t="str">
        <f>IF(COUNTBLANK(A249)=1,"",VLOOKUP(A249,'paragrafy 2020'!$A$2:$B$526,2,0))</f>
        <v>Raná péče a sociálně aktivizační služby pro rodiny s dětmi</v>
      </c>
      <c r="D249" s="11">
        <v>0</v>
      </c>
      <c r="E249" s="11">
        <v>530.9</v>
      </c>
      <c r="F249" s="11">
        <v>0</v>
      </c>
      <c r="G249" s="12">
        <f t="shared" si="10"/>
        <v>0</v>
      </c>
    </row>
    <row r="250" spans="1:7" x14ac:dyDescent="0.2">
      <c r="A250" s="123">
        <v>4374</v>
      </c>
      <c r="B250" s="9"/>
      <c r="C250" s="39" t="str">
        <f>IF(COUNTBLANK(A250)=1,"",VLOOKUP(A250,'paragrafy 2020'!$A$2:$B$526,2,0))</f>
        <v>Azylové domy, nízkoprahová denní centra a noclehárny</v>
      </c>
      <c r="D250" s="11">
        <v>0</v>
      </c>
      <c r="E250" s="11">
        <v>2231.1</v>
      </c>
      <c r="F250" s="11">
        <v>0</v>
      </c>
      <c r="G250" s="12">
        <f t="shared" si="10"/>
        <v>0</v>
      </c>
    </row>
    <row r="251" spans="1:7" x14ac:dyDescent="0.2">
      <c r="A251" s="123">
        <v>4375</v>
      </c>
      <c r="B251" s="9"/>
      <c r="C251" s="39" t="str">
        <f>IF(COUNTBLANK(A251)=1,"",VLOOKUP(A251,'paragrafy 2020'!$A$2:$B$526,2,0))</f>
        <v>Nízkoprahová zařízení pro děti a mládež</v>
      </c>
      <c r="D251" s="11">
        <v>0</v>
      </c>
      <c r="E251" s="11">
        <v>264</v>
      </c>
      <c r="F251" s="11">
        <v>0</v>
      </c>
      <c r="G251" s="12">
        <f t="shared" si="10"/>
        <v>0</v>
      </c>
    </row>
    <row r="252" spans="1:7" x14ac:dyDescent="0.2">
      <c r="A252" s="123">
        <v>4376</v>
      </c>
      <c r="B252" s="9"/>
      <c r="C252" s="39" t="str">
        <f>IF(COUNTBLANK(A252)=1,"",VLOOKUP(A252,'paragrafy 2020'!$A$2:$B$526,2,0))</f>
        <v>Služby následné péče, terapeutické komunity a kontaktní centra</v>
      </c>
      <c r="D252" s="11">
        <v>0</v>
      </c>
      <c r="E252" s="11">
        <v>100</v>
      </c>
      <c r="F252" s="11">
        <v>0</v>
      </c>
      <c r="G252" s="12">
        <f t="shared" si="10"/>
        <v>0</v>
      </c>
    </row>
    <row r="253" spans="1:7" x14ac:dyDescent="0.2">
      <c r="A253" s="123">
        <v>4377</v>
      </c>
      <c r="B253" s="9"/>
      <c r="C253" s="39" t="str">
        <f>IF(COUNTBLANK(A253)=1,"",VLOOKUP(A253,'paragrafy 2020'!$A$2:$B$526,2,0))</f>
        <v>Sociálně terapeutické dílny</v>
      </c>
      <c r="D253" s="11">
        <v>41527</v>
      </c>
      <c r="E253" s="11">
        <v>20584.150000000001</v>
      </c>
      <c r="F253" s="11">
        <v>4959.3425500000003</v>
      </c>
      <c r="G253" s="12">
        <f t="shared" si="10"/>
        <v>24.093015985600573</v>
      </c>
    </row>
    <row r="254" spans="1:7" x14ac:dyDescent="0.2">
      <c r="A254" s="123">
        <v>4378</v>
      </c>
      <c r="B254" s="9"/>
      <c r="C254" s="39" t="str">
        <f>IF(COUNTBLANK(A254)=1,"",VLOOKUP(A254,'paragrafy 2020'!$A$2:$B$526,2,0))</f>
        <v>Terénní programy</v>
      </c>
      <c r="D254" s="11">
        <v>0</v>
      </c>
      <c r="E254" s="11">
        <v>512</v>
      </c>
      <c r="F254" s="11">
        <v>0</v>
      </c>
      <c r="G254" s="12">
        <f t="shared" si="10"/>
        <v>0</v>
      </c>
    </row>
    <row r="255" spans="1:7" x14ac:dyDescent="0.2">
      <c r="A255" s="123">
        <v>4379</v>
      </c>
      <c r="B255" s="9"/>
      <c r="C255" s="39" t="str">
        <f>IF(COUNTBLANK(A255)=1,"",VLOOKUP(A255,'paragrafy 2020'!$A$2:$B$526,2,0))</f>
        <v>Ostatní služby a činnosti v oblasti sociální prevence</v>
      </c>
      <c r="D255" s="11">
        <v>0</v>
      </c>
      <c r="E255" s="11">
        <v>197.6</v>
      </c>
      <c r="F255" s="11">
        <v>0</v>
      </c>
      <c r="G255" s="12">
        <f t="shared" si="10"/>
        <v>0</v>
      </c>
    </row>
    <row r="256" spans="1:7" x14ac:dyDescent="0.2">
      <c r="A256" s="123">
        <v>4399</v>
      </c>
      <c r="B256" s="9"/>
      <c r="C256" s="39" t="str">
        <f>IF(COUNTBLANK(A256)=1,"",VLOOKUP(A256,'paragrafy 2020'!$A$2:$B$526,2,0))</f>
        <v>Ostatní záležitosti sociálních věcí a politiky zaměstnanosti</v>
      </c>
      <c r="D256" s="11">
        <v>0</v>
      </c>
      <c r="E256" s="11">
        <v>3486.3000000000006</v>
      </c>
      <c r="F256" s="11">
        <v>1920.8000000000002</v>
      </c>
      <c r="G256" s="12">
        <f t="shared" si="10"/>
        <v>55.095660155465673</v>
      </c>
    </row>
    <row r="257" spans="1:7" x14ac:dyDescent="0.2">
      <c r="A257" s="131" t="s">
        <v>150</v>
      </c>
      <c r="B257" s="131"/>
      <c r="C257" s="131"/>
      <c r="D257" s="15">
        <v>381640</v>
      </c>
      <c r="E257" s="15">
        <f>SUM(E241:E256)</f>
        <v>238666.07</v>
      </c>
      <c r="F257" s="15">
        <f>SUM(F241:F256)</f>
        <v>61735.411640000006</v>
      </c>
      <c r="G257" s="16">
        <f>F257/E257*100</f>
        <v>25.866857253735315</v>
      </c>
    </row>
    <row r="258" spans="1:7" x14ac:dyDescent="0.2">
      <c r="A258" s="42"/>
      <c r="B258" s="42"/>
      <c r="C258" s="42"/>
      <c r="D258" s="43"/>
      <c r="E258" s="43"/>
      <c r="F258" s="43"/>
      <c r="G258" s="44"/>
    </row>
    <row r="259" spans="1:7" x14ac:dyDescent="0.2">
      <c r="A259" s="123">
        <v>5212</v>
      </c>
      <c r="B259" s="9"/>
      <c r="C259" s="39" t="str">
        <f>IF(COUNTBLANK(A259)=1,"",VLOOKUP(A259,'paragrafy 2020'!$A$2:$B$526,2,0))</f>
        <v>Ochrana obyvatelstva</v>
      </c>
      <c r="D259" s="11">
        <v>11800</v>
      </c>
      <c r="E259" s="11">
        <v>19606.45</v>
      </c>
      <c r="F259" s="11">
        <v>7806.4476799999993</v>
      </c>
      <c r="G259" s="12">
        <f t="shared" ref="G259:G265" si="11">F259/E259*100</f>
        <v>39.815712074342876</v>
      </c>
    </row>
    <row r="260" spans="1:7" x14ac:dyDescent="0.2">
      <c r="A260" s="123">
        <v>5213</v>
      </c>
      <c r="B260" s="9"/>
      <c r="C260" s="39" t="str">
        <f>IF(COUNTBLANK(A260)=1,"",VLOOKUP(A260,'paragrafy 2020'!$A$2:$B$526,2,0))</f>
        <v>Krizová opatření</v>
      </c>
      <c r="D260" s="11">
        <v>0</v>
      </c>
      <c r="E260" s="11">
        <v>19289.560000000001</v>
      </c>
      <c r="F260" s="11">
        <v>4220.0129999999999</v>
      </c>
      <c r="G260" s="12">
        <f t="shared" si="11"/>
        <v>21.87718641586433</v>
      </c>
    </row>
    <row r="261" spans="1:7" x14ac:dyDescent="0.2">
      <c r="A261" s="123">
        <v>5279</v>
      </c>
      <c r="B261" s="9"/>
      <c r="C261" s="39" t="str">
        <f>IF(COUNTBLANK(A261)=1,"",VLOOKUP(A261,'paragrafy 2020'!$A$2:$B$526,2,0))</f>
        <v>Záležitosti krizového řízení jinde nezařazené</v>
      </c>
      <c r="D261" s="11">
        <v>1000</v>
      </c>
      <c r="E261" s="11">
        <v>1794.8</v>
      </c>
      <c r="F261" s="11">
        <v>0</v>
      </c>
      <c r="G261" s="12">
        <f t="shared" si="11"/>
        <v>0</v>
      </c>
    </row>
    <row r="262" spans="1:7" x14ac:dyDescent="0.2">
      <c r="A262" s="123">
        <v>5311</v>
      </c>
      <c r="B262" s="9"/>
      <c r="C262" s="39" t="str">
        <f>IF(COUNTBLANK(A262)=1,"",VLOOKUP(A262,'paragrafy 2020'!$A$2:$B$526,2,0))</f>
        <v>Bezpečnost a veřejný pořádek</v>
      </c>
      <c r="D262" s="11">
        <v>7280</v>
      </c>
      <c r="E262" s="11">
        <v>7280</v>
      </c>
      <c r="F262" s="11">
        <v>7280</v>
      </c>
      <c r="G262" s="12">
        <f t="shared" si="11"/>
        <v>100</v>
      </c>
    </row>
    <row r="263" spans="1:7" x14ac:dyDescent="0.2">
      <c r="A263" s="123">
        <v>5511</v>
      </c>
      <c r="B263" s="9"/>
      <c r="C263" s="39" t="str">
        <f>IF(COUNTBLANK(A263)=1,"",VLOOKUP(A263,'paragrafy 2020'!$A$2:$B$526,2,0))</f>
        <v>Požární ochrana - profesionální část</v>
      </c>
      <c r="D263" s="11">
        <v>50450</v>
      </c>
      <c r="E263" s="11">
        <v>61009.18</v>
      </c>
      <c r="F263" s="11">
        <v>30262.017449999999</v>
      </c>
      <c r="G263" s="12">
        <f t="shared" si="11"/>
        <v>49.602399917520607</v>
      </c>
    </row>
    <row r="264" spans="1:7" x14ac:dyDescent="0.2">
      <c r="A264" s="123">
        <v>5512</v>
      </c>
      <c r="B264" s="9"/>
      <c r="C264" s="39" t="str">
        <f>IF(COUNTBLANK(A264)=1,"",VLOOKUP(A264,'paragrafy 2020'!$A$2:$B$526,2,0))</f>
        <v>Požární ochrana - dobrovolná část</v>
      </c>
      <c r="D264" s="11">
        <v>20550</v>
      </c>
      <c r="E264" s="11">
        <v>35138.269999999997</v>
      </c>
      <c r="F264" s="11">
        <v>12024.04097</v>
      </c>
      <c r="G264" s="12">
        <f t="shared" si="11"/>
        <v>34.219217309218699</v>
      </c>
    </row>
    <row r="265" spans="1:7" x14ac:dyDescent="0.2">
      <c r="A265" s="123">
        <v>5521</v>
      </c>
      <c r="B265" s="9"/>
      <c r="C265" s="39" t="str">
        <f>IF(COUNTBLANK(A265)=1,"",VLOOKUP(A265,'paragrafy 2020'!$A$2:$B$526,2,0))</f>
        <v>Operační a informační střediska integrovaného záchranného systému</v>
      </c>
      <c r="D265" s="11">
        <v>0</v>
      </c>
      <c r="E265" s="11">
        <v>16868.41</v>
      </c>
      <c r="F265" s="11">
        <v>15077.156650000001</v>
      </c>
      <c r="G265" s="12">
        <f t="shared" si="11"/>
        <v>89.381018424380258</v>
      </c>
    </row>
    <row r="266" spans="1:7" x14ac:dyDescent="0.2">
      <c r="A266" s="131" t="s">
        <v>155</v>
      </c>
      <c r="B266" s="131"/>
      <c r="C266" s="131"/>
      <c r="D266" s="15">
        <v>91080</v>
      </c>
      <c r="E266" s="15">
        <v>160986</v>
      </c>
      <c r="F266" s="15">
        <v>76670</v>
      </c>
      <c r="G266" s="16">
        <f>F266/E266*100</f>
        <v>47.625259339321431</v>
      </c>
    </row>
    <row r="267" spans="1:7" x14ac:dyDescent="0.2">
      <c r="A267" s="42"/>
      <c r="B267" s="42"/>
      <c r="C267" s="42"/>
      <c r="D267" s="43"/>
      <c r="E267" s="43"/>
      <c r="F267" s="43"/>
      <c r="G267" s="44"/>
    </row>
    <row r="268" spans="1:7" x14ac:dyDescent="0.2">
      <c r="A268" s="123">
        <v>6113</v>
      </c>
      <c r="B268" s="123">
        <v>612</v>
      </c>
      <c r="C268" s="10" t="s">
        <v>180</v>
      </c>
      <c r="D268" s="11">
        <v>450</v>
      </c>
      <c r="E268" s="11">
        <v>450</v>
      </c>
      <c r="F268" s="11">
        <v>0</v>
      </c>
      <c r="G268" s="12">
        <v>0</v>
      </c>
    </row>
    <row r="269" spans="1:7" x14ac:dyDescent="0.2">
      <c r="A269" s="9"/>
      <c r="B269" s="9" t="s">
        <v>158</v>
      </c>
      <c r="C269" s="10" t="s">
        <v>181</v>
      </c>
      <c r="D269" s="11">
        <v>450</v>
      </c>
      <c r="E269" s="11">
        <v>450</v>
      </c>
      <c r="F269" s="11">
        <v>0</v>
      </c>
      <c r="G269" s="12">
        <v>0</v>
      </c>
    </row>
    <row r="270" spans="1:7" x14ac:dyDescent="0.2">
      <c r="A270" s="124">
        <v>6113</v>
      </c>
      <c r="B270" s="13"/>
      <c r="C270" s="29" t="s">
        <v>72</v>
      </c>
      <c r="D270" s="15">
        <v>450</v>
      </c>
      <c r="E270" s="15">
        <v>450</v>
      </c>
      <c r="F270" s="15">
        <v>0</v>
      </c>
      <c r="G270" s="16">
        <v>0</v>
      </c>
    </row>
    <row r="271" spans="1:7" x14ac:dyDescent="0.2">
      <c r="A271" s="123">
        <v>6172</v>
      </c>
      <c r="B271" s="123">
        <v>611</v>
      </c>
      <c r="C271" s="10" t="s">
        <v>182</v>
      </c>
      <c r="D271" s="11">
        <v>5380</v>
      </c>
      <c r="E271" s="11">
        <v>5380</v>
      </c>
      <c r="F271" s="11">
        <v>0</v>
      </c>
      <c r="G271" s="12">
        <v>0</v>
      </c>
    </row>
    <row r="272" spans="1:7" x14ac:dyDescent="0.2">
      <c r="A272" s="9"/>
      <c r="B272" s="9" t="s">
        <v>158</v>
      </c>
      <c r="C272" s="10" t="s">
        <v>183</v>
      </c>
      <c r="D272" s="11">
        <v>5380</v>
      </c>
      <c r="E272" s="11">
        <v>5380</v>
      </c>
      <c r="F272" s="11">
        <v>0</v>
      </c>
      <c r="G272" s="12">
        <v>0</v>
      </c>
    </row>
    <row r="273" spans="1:7" x14ac:dyDescent="0.2">
      <c r="A273" s="123">
        <v>6172</v>
      </c>
      <c r="B273" s="123">
        <v>612</v>
      </c>
      <c r="C273" s="10" t="s">
        <v>180</v>
      </c>
      <c r="D273" s="11">
        <v>27753</v>
      </c>
      <c r="E273" s="11">
        <f>SUM(E274:E277)</f>
        <v>32362</v>
      </c>
      <c r="F273" s="11">
        <f>SUM(F274:F277)</f>
        <v>4988.6255699999992</v>
      </c>
      <c r="G273" s="12">
        <f t="shared" ref="G273:G277" si="12">F273/E273*100</f>
        <v>15.415071905321053</v>
      </c>
    </row>
    <row r="274" spans="1:7" x14ac:dyDescent="0.2">
      <c r="A274" s="9"/>
      <c r="B274" s="9" t="s">
        <v>158</v>
      </c>
      <c r="C274" s="10" t="s">
        <v>184</v>
      </c>
      <c r="D274" s="11">
        <v>5573</v>
      </c>
      <c r="E274" s="11">
        <v>2773</v>
      </c>
      <c r="F274" s="11">
        <v>120.79792999999999</v>
      </c>
      <c r="G274" s="12">
        <f t="shared" si="12"/>
        <v>4.3562181752614499</v>
      </c>
    </row>
    <row r="275" spans="1:7" x14ac:dyDescent="0.2">
      <c r="A275" s="9"/>
      <c r="B275" s="9"/>
      <c r="C275" s="10" t="s">
        <v>185</v>
      </c>
      <c r="D275" s="11">
        <v>300</v>
      </c>
      <c r="E275" s="11">
        <v>930</v>
      </c>
      <c r="F275" s="11">
        <v>130.4622</v>
      </c>
      <c r="G275" s="12">
        <f t="shared" si="12"/>
        <v>14.028193548387097</v>
      </c>
    </row>
    <row r="276" spans="1:7" x14ac:dyDescent="0.2">
      <c r="A276" s="9"/>
      <c r="B276" s="9"/>
      <c r="C276" s="10" t="s">
        <v>186</v>
      </c>
      <c r="D276" s="11">
        <v>3030</v>
      </c>
      <c r="E276" s="11">
        <v>3661</v>
      </c>
      <c r="F276" s="11">
        <v>630.90599999999995</v>
      </c>
      <c r="G276" s="12">
        <f t="shared" si="12"/>
        <v>17.233160338705268</v>
      </c>
    </row>
    <row r="277" spans="1:7" x14ac:dyDescent="0.2">
      <c r="A277" s="9"/>
      <c r="B277" s="9"/>
      <c r="C277" s="10" t="s">
        <v>181</v>
      </c>
      <c r="D277" s="11">
        <v>18850</v>
      </c>
      <c r="E277" s="11">
        <v>24998</v>
      </c>
      <c r="F277" s="11">
        <v>4106.4594399999996</v>
      </c>
      <c r="G277" s="12">
        <f t="shared" si="12"/>
        <v>16.427151932154572</v>
      </c>
    </row>
    <row r="278" spans="1:7" x14ac:dyDescent="0.2">
      <c r="A278" s="124">
        <v>6172</v>
      </c>
      <c r="B278" s="13"/>
      <c r="C278" s="29" t="s">
        <v>75</v>
      </c>
      <c r="D278" s="15">
        <v>33133</v>
      </c>
      <c r="E278" s="15">
        <f>SUM(E271+E273)</f>
        <v>37742</v>
      </c>
      <c r="F278" s="15">
        <f>SUM(F271+F273)</f>
        <v>4988.6255699999992</v>
      </c>
      <c r="G278" s="16">
        <f>F278/E278*100</f>
        <v>13.217703274866194</v>
      </c>
    </row>
    <row r="279" spans="1:7" x14ac:dyDescent="0.2">
      <c r="A279" s="123">
        <v>6409</v>
      </c>
      <c r="B279" s="9"/>
      <c r="C279" s="39" t="str">
        <f>IF(COUNTBLANK(A279)=1,"",VLOOKUP(A279,'[1]paragrafy 2020'!$A$2:$B$526,2,0))</f>
        <v>Ostatní činnosti jinde nezařazené</v>
      </c>
      <c r="D279" s="11">
        <v>50000</v>
      </c>
      <c r="E279" s="11">
        <v>64057.237000000001</v>
      </c>
      <c r="F279" s="11">
        <v>0</v>
      </c>
      <c r="G279" s="12">
        <v>0</v>
      </c>
    </row>
    <row r="280" spans="1:7" x14ac:dyDescent="0.2">
      <c r="A280" s="131" t="s">
        <v>176</v>
      </c>
      <c r="B280" s="131"/>
      <c r="C280" s="131"/>
      <c r="D280" s="15">
        <f>D270+D278+D279</f>
        <v>83583</v>
      </c>
      <c r="E280" s="128">
        <f>E270+E278+E279</f>
        <v>102249.23699999999</v>
      </c>
      <c r="F280" s="15">
        <f>F270+F278+F279</f>
        <v>4988.6255699999992</v>
      </c>
      <c r="G280" s="16">
        <f>F280/E280*100</f>
        <v>4.8788878199648567</v>
      </c>
    </row>
    <row r="282" spans="1:7" ht="13.5" thickBot="1" x14ac:dyDescent="0.25"/>
    <row r="283" spans="1:7" x14ac:dyDescent="0.2">
      <c r="A283" s="46"/>
      <c r="B283" s="46"/>
      <c r="C283" s="47" t="s">
        <v>187</v>
      </c>
      <c r="D283" s="48">
        <f>D181+D132+D119+D90+D26+D7</f>
        <v>7490726</v>
      </c>
      <c r="E283" s="48">
        <f>E181+E132+E119+E90+E26+E7</f>
        <v>27387182.640999999</v>
      </c>
      <c r="F283" s="48">
        <f>F181+F132+F119+F90+F26+F7</f>
        <v>18002617.435529999</v>
      </c>
      <c r="G283" s="49">
        <f>F283/E283*100</f>
        <v>65.733732715460732</v>
      </c>
    </row>
    <row r="284" spans="1:7" x14ac:dyDescent="0.2">
      <c r="A284" s="50"/>
      <c r="B284" s="50"/>
      <c r="C284" s="51" t="s">
        <v>188</v>
      </c>
      <c r="D284" s="52">
        <f>D280+D266+D257+D239+D204+D193</f>
        <v>3297170</v>
      </c>
      <c r="E284" s="52">
        <f>E280+E266+E257+E239+E204+E193</f>
        <v>3846485.5770000005</v>
      </c>
      <c r="F284" s="52">
        <f>F280+F266+F257+F239+F204+F193-0.4</f>
        <v>1278079.1785600001</v>
      </c>
      <c r="G284" s="53">
        <f>F284/E284*100</f>
        <v>33.227192796516761</v>
      </c>
    </row>
    <row r="285" spans="1:7" x14ac:dyDescent="0.2">
      <c r="A285" s="50"/>
      <c r="B285" s="50"/>
      <c r="C285" s="51" t="s">
        <v>189</v>
      </c>
      <c r="D285" s="52">
        <v>0</v>
      </c>
      <c r="E285" s="52">
        <v>0</v>
      </c>
      <c r="F285" s="52">
        <v>11726000</v>
      </c>
      <c r="G285" s="53">
        <v>0</v>
      </c>
    </row>
    <row r="286" spans="1:7" ht="13.5" thickBot="1" x14ac:dyDescent="0.25">
      <c r="A286" s="50"/>
      <c r="B286" s="50"/>
      <c r="C286" s="51" t="s">
        <v>190</v>
      </c>
      <c r="D286" s="52">
        <f>SUM(D283:D285)</f>
        <v>10787896</v>
      </c>
      <c r="E286" s="52">
        <f>SUM(E283:E285)</f>
        <v>31233668.217999998</v>
      </c>
      <c r="F286" s="52">
        <f>SUM(F283:F285)</f>
        <v>31006696.614089999</v>
      </c>
      <c r="G286" s="53">
        <f>F286/E286*100</f>
        <v>99.27331108749118</v>
      </c>
    </row>
    <row r="287" spans="1:7" ht="13.5" thickBot="1" x14ac:dyDescent="0.25">
      <c r="A287" s="54"/>
      <c r="B287" s="54"/>
      <c r="C287" s="55" t="s">
        <v>191</v>
      </c>
      <c r="D287" s="56">
        <f>D286-D285</f>
        <v>10787896</v>
      </c>
      <c r="E287" s="56">
        <f>E286-E285</f>
        <v>31233668.217999998</v>
      </c>
      <c r="F287" s="56">
        <f>F286-F285</f>
        <v>19280696.614089999</v>
      </c>
      <c r="G287" s="57">
        <f>F287/E287*100</f>
        <v>61.73049057035994</v>
      </c>
    </row>
  </sheetData>
  <mergeCells count="15">
    <mergeCell ref="A239:C239"/>
    <mergeCell ref="A257:C257"/>
    <mergeCell ref="A266:C266"/>
    <mergeCell ref="A280:C280"/>
    <mergeCell ref="A119:C119"/>
    <mergeCell ref="A132:C132"/>
    <mergeCell ref="A181:C181"/>
    <mergeCell ref="A187:C187"/>
    <mergeCell ref="A193:C193"/>
    <mergeCell ref="A204:C204"/>
    <mergeCell ref="A90:C90"/>
    <mergeCell ref="A1:G1"/>
    <mergeCell ref="A2:G2"/>
    <mergeCell ref="A7:C7"/>
    <mergeCell ref="A26:C26"/>
  </mergeCells>
  <phoneticPr fontId="0" type="noConversion"/>
  <pageMargins left="0.39370078740157483" right="0.39370078740157483" top="0.39370078740157483" bottom="0.78740157480314965" header="0.51181102362204722" footer="0.51181102362204722"/>
  <pageSetup paperSize="9" scale="90" firstPageNumber="8" fitToHeight="0" orientation="landscape" useFirstPageNumber="1" r:id="rId1"/>
  <headerFooter alignWithMargins="0">
    <oddFooter>&amp;CStránka &amp;P z 15</oddFooter>
  </headerFooter>
  <rowBreaks count="2" manualBreakCount="2">
    <brk id="237" max="6" man="1"/>
    <brk id="276" max="6" man="1"/>
  </rowBreaks>
  <ignoredErrors>
    <ignoredError sqref="F1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 2020</vt:lpstr>
      <vt:lpstr>položky 2020</vt:lpstr>
      <vt:lpstr>Příjmy</vt:lpstr>
      <vt:lpstr>Výdaje</vt:lpstr>
      <vt:lpstr>'paragrafy 2020'!Názvy_tisku</vt:lpstr>
      <vt:lpstr>'položky 2020'!Názvy_tisku</vt:lpstr>
      <vt:lpstr>Příjmy!Názvy_tisku</vt:lpstr>
      <vt:lpstr>Výdaje!Názvy_tisku</vt:lpstr>
      <vt:lpstr>Příjmy!Oblast_tisku</vt:lpstr>
      <vt:lpstr>Výdaje!Oblast_tisku</vt:lpstr>
    </vt:vector>
  </TitlesOfParts>
  <Company>Město Jablonec nad Nisou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2005 GINIS</dc:title>
  <dc:creator>Bc. Ondřej Frič</dc:creator>
  <cp:lastModifiedBy>Klučková Pavla</cp:lastModifiedBy>
  <cp:lastPrinted>2020-08-18T10:19:13Z</cp:lastPrinted>
  <dcterms:created xsi:type="dcterms:W3CDTF">2005-01-10T20:39:26Z</dcterms:created>
  <dcterms:modified xsi:type="dcterms:W3CDTF">2020-08-18T10:19:37Z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1909335455</vt:i4>
  </property>
  <property fmtid="{D5CDD505-2E9C-101B-9397-08002B2CF9AE}" pid="3" name="_EmailSubject">
    <vt:lpwstr>Upravený rozpočet - formulář.xls</vt:lpwstr>
  </property>
  <property fmtid="{D5CDD505-2E9C-101B-9397-08002B2CF9AE}" pid="4" name="_AuthorEmail">
    <vt:lpwstr>vitova@mestojablonec.cz</vt:lpwstr>
  </property>
  <property fmtid="{D5CDD505-2E9C-101B-9397-08002B2CF9AE}" pid="5" name="_AuthorEmailDisplayName">
    <vt:lpwstr>Renata Vítová</vt:lpwstr>
  </property>
  <property fmtid="{D5CDD505-2E9C-101B-9397-08002B2CF9AE}" pid="6" name="_PreviousAdHocReviewCycleID">
    <vt:i4>1909335455</vt:i4>
  </property>
  <property fmtid="{D5CDD505-2E9C-101B-9397-08002B2CF9AE}" pid="7" name="_ReviewingToolsShownOnce">
    <vt:lpwstr/>
  </property>
</Properties>
</file>