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V 2020 a 2021\POV 2021\materiály komise, RK, ZK\vyhodnocení\RK, ZK\21,5 mil\"/>
    </mc:Choice>
  </mc:AlternateContent>
  <xr:revisionPtr revIDLastSave="0" documentId="13_ncr:1_{0CE4571D-3B5D-4683-B7D7-458AEBFCF8F1}" xr6:coauthVersionLast="45" xr6:coauthVersionMax="45" xr10:uidLastSave="{00000000-0000-0000-0000-000000000000}"/>
  <bookViews>
    <workbookView xWindow="1536" yWindow="1536" windowWidth="16068" windowHeight="8052" xr2:uid="{00000000-000D-0000-FFFF-FFFF00000000}"/>
  </bookViews>
  <sheets>
    <sheet name="DT1_poskytnutí dotací" sheetId="1" r:id="rId1"/>
  </sheets>
  <definedNames>
    <definedName name="_xlnm._FilterDatabase" localSheetId="0" hidden="1">'DT1_poskytnutí dotací'!$A$3:$U$58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8" i="1" l="1"/>
  <c r="S58" i="1"/>
  <c r="R58" i="1"/>
  <c r="O58" i="1"/>
  <c r="N58" i="1"/>
  <c r="L58" i="1"/>
  <c r="R57" i="1"/>
  <c r="Q57" i="1"/>
  <c r="P57" i="1"/>
  <c r="M57" i="1"/>
  <c r="K57" i="1"/>
  <c r="R56" i="1"/>
  <c r="Q56" i="1"/>
  <c r="P56" i="1"/>
  <c r="M56" i="1"/>
  <c r="K56" i="1"/>
  <c r="R55" i="1"/>
  <c r="Q55" i="1"/>
  <c r="P55" i="1"/>
  <c r="M55" i="1"/>
  <c r="K55" i="1"/>
  <c r="R54" i="1"/>
  <c r="P54" i="1"/>
  <c r="Q54" i="1" s="1"/>
  <c r="M54" i="1"/>
  <c r="K54" i="1"/>
  <c r="R13" i="1" l="1"/>
  <c r="R12" i="1"/>
  <c r="R5" i="1"/>
  <c r="R39" i="1"/>
  <c r="R53" i="1"/>
  <c r="R34" i="1"/>
  <c r="R14" i="1"/>
  <c r="R19" i="1"/>
  <c r="R42" i="1"/>
  <c r="R6" i="1"/>
  <c r="R7" i="1"/>
  <c r="R30" i="1"/>
  <c r="R28" i="1"/>
  <c r="R16" i="1"/>
  <c r="R52" i="1"/>
  <c r="R26" i="1"/>
  <c r="R32" i="1"/>
  <c r="R35" i="1"/>
  <c r="R38" i="1"/>
  <c r="R4" i="1"/>
  <c r="P13" i="1"/>
  <c r="Q13" i="1" s="1"/>
  <c r="P12" i="1"/>
  <c r="Q12" i="1" s="1"/>
  <c r="P5" i="1"/>
  <c r="Q5" i="1" s="1"/>
  <c r="P39" i="1"/>
  <c r="Q39" i="1" s="1"/>
  <c r="P53" i="1"/>
  <c r="Q53" i="1" s="1"/>
  <c r="P34" i="1"/>
  <c r="Q34" i="1" s="1"/>
  <c r="P14" i="1"/>
  <c r="Q14" i="1" s="1"/>
  <c r="P19" i="1"/>
  <c r="Q19" i="1" s="1"/>
  <c r="P42" i="1"/>
  <c r="Q42" i="1" s="1"/>
  <c r="P6" i="1"/>
  <c r="Q6" i="1" s="1"/>
  <c r="P7" i="1"/>
  <c r="Q7" i="1" s="1"/>
  <c r="P30" i="1"/>
  <c r="Q30" i="1" s="1"/>
  <c r="P28" i="1"/>
  <c r="Q28" i="1" s="1"/>
  <c r="P16" i="1"/>
  <c r="Q16" i="1" s="1"/>
  <c r="P52" i="1"/>
  <c r="Q52" i="1" s="1"/>
  <c r="P26" i="1"/>
  <c r="Q26" i="1" s="1"/>
  <c r="P32" i="1"/>
  <c r="Q32" i="1" s="1"/>
  <c r="P35" i="1"/>
  <c r="Q35" i="1" s="1"/>
  <c r="P38" i="1"/>
  <c r="Q38" i="1" s="1"/>
  <c r="P4" i="1"/>
  <c r="Q4" i="1" s="1"/>
  <c r="M13" i="1"/>
  <c r="M12" i="1"/>
  <c r="M5" i="1"/>
  <c r="M39" i="1"/>
  <c r="M53" i="1"/>
  <c r="M34" i="1"/>
  <c r="M14" i="1"/>
  <c r="M19" i="1"/>
  <c r="M42" i="1"/>
  <c r="M6" i="1"/>
  <c r="M7" i="1"/>
  <c r="M30" i="1"/>
  <c r="M28" i="1"/>
  <c r="M16" i="1"/>
  <c r="M52" i="1"/>
  <c r="M26" i="1"/>
  <c r="M32" i="1"/>
  <c r="M35" i="1"/>
  <c r="M38" i="1"/>
  <c r="M4" i="1"/>
  <c r="K13" i="1"/>
  <c r="K12" i="1"/>
  <c r="K5" i="1"/>
  <c r="K39" i="1"/>
  <c r="K53" i="1"/>
  <c r="K34" i="1"/>
  <c r="K14" i="1"/>
  <c r="K19" i="1"/>
  <c r="K42" i="1"/>
  <c r="K6" i="1"/>
  <c r="K7" i="1"/>
  <c r="K30" i="1"/>
  <c r="K28" i="1"/>
  <c r="K16" i="1"/>
  <c r="K52" i="1"/>
  <c r="K26" i="1"/>
  <c r="K32" i="1"/>
  <c r="K35" i="1"/>
  <c r="K38" i="1"/>
  <c r="K4" i="1"/>
  <c r="R36" i="1" l="1"/>
  <c r="R24" i="1"/>
  <c r="R43" i="1"/>
  <c r="R25" i="1"/>
  <c r="R11" i="1"/>
  <c r="R10" i="1"/>
  <c r="R18" i="1"/>
  <c r="R37" i="1"/>
  <c r="R17" i="1"/>
  <c r="R31" i="1"/>
  <c r="R41" i="1"/>
  <c r="R44" i="1"/>
  <c r="R27" i="1"/>
  <c r="R45" i="1"/>
  <c r="R29" i="1"/>
  <c r="R9" i="1"/>
  <c r="R22" i="1"/>
  <c r="R23" i="1"/>
  <c r="R49" i="1"/>
  <c r="R50" i="1"/>
  <c r="R8" i="1"/>
  <c r="R47" i="1"/>
  <c r="R20" i="1"/>
  <c r="R48" i="1"/>
  <c r="R33" i="1"/>
  <c r="R46" i="1"/>
  <c r="R51" i="1"/>
  <c r="R15" i="1"/>
  <c r="R21" i="1"/>
  <c r="R40" i="1"/>
  <c r="P36" i="1"/>
  <c r="Q36" i="1" s="1"/>
  <c r="M36" i="1"/>
  <c r="K36" i="1"/>
  <c r="P24" i="1"/>
  <c r="Q24" i="1" s="1"/>
  <c r="M24" i="1"/>
  <c r="K24" i="1"/>
  <c r="P43" i="1"/>
  <c r="Q43" i="1" s="1"/>
  <c r="M43" i="1"/>
  <c r="K43" i="1"/>
  <c r="P25" i="1"/>
  <c r="Q25" i="1" s="1"/>
  <c r="M25" i="1"/>
  <c r="K25" i="1"/>
  <c r="P11" i="1"/>
  <c r="Q11" i="1" s="1"/>
  <c r="M11" i="1"/>
  <c r="K11" i="1"/>
  <c r="P10" i="1"/>
  <c r="Q10" i="1" s="1"/>
  <c r="M10" i="1"/>
  <c r="K10" i="1"/>
  <c r="P37" i="1" l="1"/>
  <c r="Q37" i="1" s="1"/>
  <c r="M37" i="1"/>
  <c r="K37" i="1"/>
  <c r="P18" i="1"/>
  <c r="Q18" i="1" s="1"/>
  <c r="M18" i="1"/>
  <c r="K18" i="1"/>
  <c r="P17" i="1" l="1"/>
  <c r="Q17" i="1" s="1"/>
  <c r="M17" i="1"/>
  <c r="K17" i="1"/>
  <c r="P31" i="1" l="1"/>
  <c r="Q31" i="1" s="1"/>
  <c r="M31" i="1"/>
  <c r="K31" i="1"/>
  <c r="P41" i="1" l="1"/>
  <c r="Q41" i="1" s="1"/>
  <c r="M41" i="1"/>
  <c r="K41" i="1"/>
  <c r="P23" i="1" l="1"/>
  <c r="Q23" i="1" s="1"/>
  <c r="M23" i="1"/>
  <c r="K23" i="1"/>
  <c r="P49" i="1"/>
  <c r="Q49" i="1" s="1"/>
  <c r="M49" i="1"/>
  <c r="K49" i="1"/>
  <c r="P50" i="1"/>
  <c r="Q50" i="1" s="1"/>
  <c r="M50" i="1"/>
  <c r="K50" i="1"/>
  <c r="P8" i="1"/>
  <c r="Q8" i="1" s="1"/>
  <c r="M8" i="1"/>
  <c r="K8" i="1"/>
  <c r="P47" i="1"/>
  <c r="Q47" i="1" s="1"/>
  <c r="M47" i="1"/>
  <c r="K47" i="1"/>
  <c r="P20" i="1"/>
  <c r="Q20" i="1" s="1"/>
  <c r="M20" i="1"/>
  <c r="K20" i="1"/>
  <c r="P48" i="1"/>
  <c r="Q48" i="1" s="1"/>
  <c r="M48" i="1"/>
  <c r="K48" i="1"/>
  <c r="P33" i="1"/>
  <c r="Q33" i="1" s="1"/>
  <c r="M33" i="1"/>
  <c r="K33" i="1"/>
  <c r="P46" i="1"/>
  <c r="Q46" i="1" s="1"/>
  <c r="M46" i="1"/>
  <c r="K46" i="1"/>
  <c r="P44" i="1" l="1"/>
  <c r="Q44" i="1" s="1"/>
  <c r="M44" i="1"/>
  <c r="P27" i="1"/>
  <c r="Q27" i="1" s="1"/>
  <c r="M27" i="1"/>
  <c r="P45" i="1"/>
  <c r="Q45" i="1" s="1"/>
  <c r="M45" i="1"/>
  <c r="P29" i="1"/>
  <c r="Q29" i="1" s="1"/>
  <c r="M29" i="1"/>
  <c r="P9" i="1"/>
  <c r="Q9" i="1" s="1"/>
  <c r="M9" i="1"/>
  <c r="P22" i="1"/>
  <c r="Q22" i="1" s="1"/>
  <c r="M22" i="1"/>
  <c r="P51" i="1"/>
  <c r="Q51" i="1" s="1"/>
  <c r="M51" i="1"/>
  <c r="P15" i="1"/>
  <c r="Q15" i="1" s="1"/>
  <c r="M15" i="1"/>
  <c r="P21" i="1"/>
  <c r="Q21" i="1" s="1"/>
  <c r="M21" i="1"/>
  <c r="P40" i="1"/>
  <c r="Q40" i="1" s="1"/>
  <c r="M40" i="1"/>
  <c r="K9" i="1" l="1"/>
  <c r="K22" i="1" l="1"/>
  <c r="K45" i="1" l="1"/>
  <c r="K51" i="1" l="1"/>
  <c r="K15" i="1"/>
  <c r="K44" i="1"/>
  <c r="K40" i="1"/>
  <c r="K27" i="1" l="1"/>
  <c r="K29" i="1" l="1"/>
  <c r="K21" i="1"/>
</calcChain>
</file>

<file path=xl/sharedStrings.xml><?xml version="1.0" encoding="utf-8"?>
<sst xmlns="http://schemas.openxmlformats.org/spreadsheetml/2006/main" count="358" uniqueCount="253">
  <si>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</si>
  <si>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</si>
  <si>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</si>
  <si>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</si>
  <si>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</si>
  <si>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</si>
  <si>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</si>
  <si>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</si>
  <si>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</si>
  <si>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</si>
  <si>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</si>
  <si>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</si>
  <si>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hodnotitel 1</t>
  </si>
  <si>
    <t>hodnotitel 2</t>
  </si>
  <si>
    <t>obec</t>
  </si>
  <si>
    <t>Žadatel</t>
  </si>
  <si>
    <t>obec Životice u Nového Jičína</t>
  </si>
  <si>
    <t>48804711</t>
  </si>
  <si>
    <t>Životice u Nového Jičína 128, 742 72 Životice u Nového Jičína</t>
  </si>
  <si>
    <t>městys</t>
  </si>
  <si>
    <t>Kontrola % dotace</t>
  </si>
  <si>
    <t>Podíl dotace na uznatelných nákladech projektu (Kč)</t>
  </si>
  <si>
    <t>Dotace neinvestiční (Kč)</t>
  </si>
  <si>
    <t>obec Dolní Životice</t>
  </si>
  <si>
    <t>00635570</t>
  </si>
  <si>
    <t>Štáblovská 35, 747 56 Dolní Životice</t>
  </si>
  <si>
    <t>obec Dolní Moravice</t>
  </si>
  <si>
    <t>00295957</t>
  </si>
  <si>
    <t>Dolní Moravice 40, 795 01 Dolní Moravice</t>
  </si>
  <si>
    <t>Celkem</t>
  </si>
  <si>
    <t>obec Těškovice</t>
  </si>
  <si>
    <t>00535117</t>
  </si>
  <si>
    <t>Těškovice 170, 747 64 Těškovice</t>
  </si>
  <si>
    <t>obec Neplachovice</t>
  </si>
  <si>
    <t>00561193</t>
  </si>
  <si>
    <t>Na Návsi 16, Neplachovice, 747 74</t>
  </si>
  <si>
    <t>poznámka</t>
  </si>
  <si>
    <t>obec Dobratice</t>
  </si>
  <si>
    <t>00577057</t>
  </si>
  <si>
    <t>Dobratice 49, 739 51 Dobrá</t>
  </si>
  <si>
    <t>obec Široká Niva</t>
  </si>
  <si>
    <t>00296406</t>
  </si>
  <si>
    <t>Široká Niva 79, 792 01 Široká Niva</t>
  </si>
  <si>
    <t>Moravskoslezský Kočov-Moravský Kočov 200, 792 01 Bruntál 1</t>
  </si>
  <si>
    <t>obec Moravskoslezský Kočov</t>
  </si>
  <si>
    <t>00576042</t>
  </si>
  <si>
    <t>obec Hlavnice</t>
  </si>
  <si>
    <t>Hlavnice 103, 747 52 Hlavnice</t>
  </si>
  <si>
    <t>00635596</t>
  </si>
  <si>
    <t>obec Pustějov</t>
  </si>
  <si>
    <t>00600822</t>
  </si>
  <si>
    <t>Pustějov 54, 742 43 Pustějov</t>
  </si>
  <si>
    <t>obec Libhošť</t>
  </si>
  <si>
    <t>72086718</t>
  </si>
  <si>
    <t>Libhošť 1, 742 57 Libhošť</t>
  </si>
  <si>
    <t>obec Jiříkov</t>
  </si>
  <si>
    <t>00296082</t>
  </si>
  <si>
    <t>Jiříkov 86, 793 51 Břidličná</t>
  </si>
  <si>
    <t xml:space="preserve">obec Vřesina </t>
  </si>
  <si>
    <t>00635545</t>
  </si>
  <si>
    <t>21. dubna 247/1, 747 20 Vřesina</t>
  </si>
  <si>
    <t>Pořadové číslo žádosti</t>
  </si>
  <si>
    <t>číslo smlouvy</t>
  </si>
  <si>
    <t>Nabytí účinnosti smlouvy</t>
  </si>
  <si>
    <t>1. splátka dotace</t>
  </si>
  <si>
    <t>1. splátka dotace vyplacení</t>
  </si>
  <si>
    <t>ZV předloženo</t>
  </si>
  <si>
    <t>2. splátka dotace</t>
  </si>
  <si>
    <t>2. splátka dotace vyplacení</t>
  </si>
  <si>
    <t>Skutečně čerpáno celkem</t>
  </si>
  <si>
    <t>Úspora</t>
  </si>
  <si>
    <t>1.1. - 31.12.2021</t>
  </si>
  <si>
    <t>Poskytnutí dotací v rámci dotačního programu "Podpora obnovy a rozvoje venkova Moravskoslezského kraje 2021" DT 1</t>
  </si>
  <si>
    <t>obec Píšť</t>
  </si>
  <si>
    <t>00300560</t>
  </si>
  <si>
    <t>Píšť 58/2, 747 18 Píšť</t>
  </si>
  <si>
    <t>obec Lichnov</t>
  </si>
  <si>
    <t>00298115</t>
  </si>
  <si>
    <t>Lichnov 90, 742 45 Lichnov (NJ)</t>
  </si>
  <si>
    <t>obec Olbramice</t>
  </si>
  <si>
    <t>60798416</t>
  </si>
  <si>
    <t>Prostorná 132, 742 83 Olbramice</t>
  </si>
  <si>
    <t>obec Doubrava</t>
  </si>
  <si>
    <t>00562424</t>
  </si>
  <si>
    <t>Doubrava 599, 735 33 Doubrava</t>
  </si>
  <si>
    <t>obec Hladké Životice</t>
  </si>
  <si>
    <t>00848468</t>
  </si>
  <si>
    <t>Hlavní 208, 742 47 Hladké Životice</t>
  </si>
  <si>
    <t>obec Býkov-Láryšov</t>
  </si>
  <si>
    <t>00846546</t>
  </si>
  <si>
    <t>Býkov-Láryšov-Býkov 68, 794 01 Býkov-Láryšov</t>
  </si>
  <si>
    <t>Oprava MK Lichnov 2020</t>
  </si>
  <si>
    <t>Stavební úpravy krovu a střechy OÚ</t>
  </si>
  <si>
    <t>Veřejné prostranství před hasičskou zbrojnicí</t>
  </si>
  <si>
    <t>Rekonstrukce povrchu chodníku v centru obce Píšť</t>
  </si>
  <si>
    <t>obec Kunčice pod Ondřejníkem</t>
  </si>
  <si>
    <t>Chodník k DPS Kunčice pod Ondřejníkem  I.etapa - 2. část</t>
  </si>
  <si>
    <t>00296856</t>
  </si>
  <si>
    <t>Kunčice pod Ondřejníkem č. 569, 739 13 Kunčice pod Ondřejníkem</t>
  </si>
  <si>
    <t>obec Žermanice</t>
  </si>
  <si>
    <t>00494259</t>
  </si>
  <si>
    <t>Žermanice 48, 739 37 Horní Bludovice</t>
  </si>
  <si>
    <t>obec Dolní Domaslavice</t>
  </si>
  <si>
    <t>00494241</t>
  </si>
  <si>
    <t>Dolní Domaslavice č.p. 4, 739 38  Dolní Domaslavice</t>
  </si>
  <si>
    <t>Oprava propustku pod místní komunikací v obci Žermanice</t>
  </si>
  <si>
    <t>Oprava oplocení a sedacích lavic u víceúčelového hřiště v Dolních Domaslavicích</t>
  </si>
  <si>
    <t>Rekonstrukce vnitřních prostor objektu základní školy Hladké Životice - II. etapa</t>
  </si>
  <si>
    <t>Rekonstrukce střechy a hromosvodu na budově ZŠ a MŠ Pustějov</t>
  </si>
  <si>
    <t>Obnova havarijních úseků místních komunikací</t>
  </si>
  <si>
    <t xml:space="preserve"> Rekonstrukce místních komunikací v obci Moravskoslezský Kočov</t>
  </si>
  <si>
    <t>Modernizace multifunkčního hřiště v obci Libhošť</t>
  </si>
  <si>
    <t>městys Litultovice</t>
  </si>
  <si>
    <t>Stavební obnova - bezbariérový přístup do budovy č.p.51, Litultovice (Komunitní centrum)</t>
  </si>
  <si>
    <t>obec Fryčovice</t>
  </si>
  <si>
    <t>obec Valšov</t>
  </si>
  <si>
    <t>Revitalizace zahrady odloučeného pracoviště MŠ Fryčovice</t>
  </si>
  <si>
    <t>00296635</t>
  </si>
  <si>
    <t>Fryčovice 83, 739 45 Fryčovice</t>
  </si>
  <si>
    <t>00300381</t>
  </si>
  <si>
    <t>Litultovice 1, 747 55 Litultovice</t>
  </si>
  <si>
    <t>00576034</t>
  </si>
  <si>
    <t>Valšov 72, 792 01 Valšov</t>
  </si>
  <si>
    <t xml:space="preserve">Obnova a výstavba autobusových čekáren v obci Valšov </t>
  </si>
  <si>
    <t xml:space="preserve">Modernizace veřejného osvětlení v obci Dolní Moravice </t>
  </si>
  <si>
    <t xml:space="preserve">Do všech pater bez problémů </t>
  </si>
  <si>
    <t>obec Jistebník</t>
  </si>
  <si>
    <t>obec Metylovice</t>
  </si>
  <si>
    <t>obec Nižní Lhoty</t>
  </si>
  <si>
    <t>obec Malá Štáhle</t>
  </si>
  <si>
    <t>obec Mokré Lazce</t>
  </si>
  <si>
    <t>Dobratické centrum volnočasových aktivit - Fórum</t>
  </si>
  <si>
    <t xml:space="preserve">Úprava vstupu a příjezdové cesty k Mateřské škole Dolní Životice </t>
  </si>
  <si>
    <t xml:space="preserve">Veřejné  prostranství v Sovinci </t>
  </si>
  <si>
    <t xml:space="preserve">Rekonstrukce chodníku na ulici Černý Chodník Neplachovice </t>
  </si>
  <si>
    <t xml:space="preserve">Rozšíření parkoviště u obecního úřadu včetně příslušenství </t>
  </si>
  <si>
    <t xml:space="preserve">Rekonstrukce, modernizace  Kulturní dům Těškovice - velký sál </t>
  </si>
  <si>
    <t xml:space="preserve">Rekonstrukce veřejného prostranství před budouvou KD a OÚ Olbramice </t>
  </si>
  <si>
    <t xml:space="preserve">Rekonstrukce kotelny - Plynová kotelna pro vytápění MŠ Doubrava </t>
  </si>
  <si>
    <t xml:space="preserve">Rekonstrukce hasičské zbrojnice v obci Jistebník </t>
  </si>
  <si>
    <t xml:space="preserve">Obnova a rozšíření veřejného osvětlení v obci Metylovice - IV. etapa </t>
  </si>
  <si>
    <t xml:space="preserve">Oprava objektu márnice na pohřebišti v Nižních Lhotách </t>
  </si>
  <si>
    <t xml:space="preserve">Rekonstrukce a modernizace multifunkčního hřiště </t>
  </si>
  <si>
    <t xml:space="preserve">Rekonstrukce chodníků ul. Sokolská v obci Mokré Lazce </t>
  </si>
  <si>
    <t>00298018</t>
  </si>
  <si>
    <t>Jistebník 149, 742 82 Jistebník</t>
  </si>
  <si>
    <t>00535991</t>
  </si>
  <si>
    <t>Metylovice 495, 739 49 Metylovice</t>
  </si>
  <si>
    <t>00577065</t>
  </si>
  <si>
    <t>Nižní Lhoty 71, 739 51 Dobrá</t>
  </si>
  <si>
    <t>00575968</t>
  </si>
  <si>
    <t>Malá Štáhle 26, 795 01 Rýmařov 1</t>
  </si>
  <si>
    <t>00300462</t>
  </si>
  <si>
    <t>Pavla Křížkovského 158, 747 62 Mokré Lazce</t>
  </si>
  <si>
    <t>obec Lhotka u Litultovic</t>
  </si>
  <si>
    <t>obec Stará Ves</t>
  </si>
  <si>
    <t>obec Bernartice nad Odrou</t>
  </si>
  <si>
    <t>obec Stěbořice</t>
  </si>
  <si>
    <t>obec Staré Těchanovice</t>
  </si>
  <si>
    <t>obec Dívčí Hrad</t>
  </si>
  <si>
    <t>obec Stonava</t>
  </si>
  <si>
    <t>obec Jeseník nad Odrou</t>
  </si>
  <si>
    <t>obec Pustá Polom</t>
  </si>
  <si>
    <t>obec Řepiště</t>
  </si>
  <si>
    <t>obec Ryžoviště</t>
  </si>
  <si>
    <t>obec Šilheřovice</t>
  </si>
  <si>
    <t>obec Skotnice</t>
  </si>
  <si>
    <t>obec Smilovice</t>
  </si>
  <si>
    <t>obec Holčovice</t>
  </si>
  <si>
    <t>obec Zbyslavice</t>
  </si>
  <si>
    <t>obec Ludvíkov</t>
  </si>
  <si>
    <t>obec Úvalno</t>
  </si>
  <si>
    <t>obec Kaňovice</t>
  </si>
  <si>
    <t>obec Křišťanovice</t>
  </si>
  <si>
    <t>00635375</t>
  </si>
  <si>
    <t>Lhotka u Litultovic 61, 747 55 Litultovice</t>
  </si>
  <si>
    <t>Dlouhá 287/32, 793 43 Stará Ves(BR)</t>
  </si>
  <si>
    <t>00575950</t>
  </si>
  <si>
    <t>00600717</t>
  </si>
  <si>
    <t>Bernartice nad Odrou 200, 741 01 Bernartice nad Odrou</t>
  </si>
  <si>
    <t>00300691</t>
  </si>
  <si>
    <t>Stěbořice 28, 747 51 Stěbořice</t>
  </si>
  <si>
    <t>00635529</t>
  </si>
  <si>
    <t>Staré Těchanovice 48, 749 01 Staré Těchanovice</t>
  </si>
  <si>
    <t>00576115</t>
  </si>
  <si>
    <t>Dívčí Hrad 64, 793 99 Dívčí Hrad</t>
  </si>
  <si>
    <t>00297658</t>
  </si>
  <si>
    <t>Stonava 730, 735 34 Stonava</t>
  </si>
  <si>
    <t>00297976</t>
  </si>
  <si>
    <t>Jeseník nad Odrou 256, 742 33 Jeseník nad Odrou</t>
  </si>
  <si>
    <t>00300608</t>
  </si>
  <si>
    <t>Slezská 94, 747 69 Pustá Polom</t>
  </si>
  <si>
    <t>00577031</t>
  </si>
  <si>
    <t>Mírová 178, 739 31 Řepiště</t>
  </si>
  <si>
    <t>00296325</t>
  </si>
  <si>
    <t>náměstí Míru 105, 793 56 Ryžoviště</t>
  </si>
  <si>
    <t>00300730</t>
  </si>
  <si>
    <t>Střední 305, 747 15 Šilheřovice</t>
  </si>
  <si>
    <t>00600806</t>
  </si>
  <si>
    <t>Skotnice 24, 742 58 Skotnice</t>
  </si>
  <si>
    <t>00576905</t>
  </si>
  <si>
    <t>Smilovice 13, 739 55 Smilovice u Třince</t>
  </si>
  <si>
    <t>00295990</t>
  </si>
  <si>
    <t>Holčovice 44, 793 71 Holčovice</t>
  </si>
  <si>
    <t>00600695</t>
  </si>
  <si>
    <t>Ve Dvoře 81, 742 83 Zbyslavice</t>
  </si>
  <si>
    <t>00576131</t>
  </si>
  <si>
    <t>Ludvíkov 122, 793 26 Ludvíkov</t>
  </si>
  <si>
    <t>00296422</t>
  </si>
  <si>
    <t>Úvalno 58, 793 91 Úvalno</t>
  </si>
  <si>
    <t>00296147</t>
  </si>
  <si>
    <t>Křišťanovice 92, 793 68 Křišťanovice</t>
  </si>
  <si>
    <t>00494267</t>
  </si>
  <si>
    <t>Kaňovice 33, 739 36 Sedliště</t>
  </si>
  <si>
    <t>Dokončení rekonstrukce KD ve Lhotce u Litultovic</t>
  </si>
  <si>
    <t xml:space="preserve">Rekonstrukce věže hasičské zbrojnice </t>
  </si>
  <si>
    <t xml:space="preserve">Modernizace kuchyně MŠ Bernartice nad Odrou </t>
  </si>
  <si>
    <t xml:space="preserve">Rekonstrukce prvků exteriéru obecní knihovny Stěbořice - Nový Dvůr </t>
  </si>
  <si>
    <t xml:space="preserve">Rekonstrukce obecního domu Staré Těchanovice </t>
  </si>
  <si>
    <t xml:space="preserve">Parkoviště před bytovým domem č. p. 28 v Dívčím Hradě </t>
  </si>
  <si>
    <t xml:space="preserve">Rekonstrukce venkovního areálu polské MŠ ve Stonavě </t>
  </si>
  <si>
    <t xml:space="preserve">Rekonstrukce místní komunikace do mlýna </t>
  </si>
  <si>
    <t xml:space="preserve">Parkoviště u ZŠ v Pusté Polomi </t>
  </si>
  <si>
    <t xml:space="preserve">Řepiště centrum obce 1 - místní komunikace, chodníky a parkoviště pro 3 veřejné budovy </t>
  </si>
  <si>
    <t xml:space="preserve">Výstavba park. plochy a rekonstrukce chodníků na ul. Tovární u BD č.p. 337 a 338 v Ryžovišti </t>
  </si>
  <si>
    <t xml:space="preserve">Šilheřovický potok - úsek č. 4 </t>
  </si>
  <si>
    <t xml:space="preserve">Modernizace části sportovně-relaxačního areálu ve Skotnici </t>
  </si>
  <si>
    <t>Vybavení školní kuchyně</t>
  </si>
  <si>
    <t xml:space="preserve">Rekonstrukce místní komunikace v Holčovicích </t>
  </si>
  <si>
    <t>Bezdrátový informační systém-veřejný rozhlas ve Zbyslavicích</t>
  </si>
  <si>
    <t>Vybudování zpevněných ploch v rámci nového multifunkčního sportovního a kulturního areálu v Ludvíkově</t>
  </si>
  <si>
    <t xml:space="preserve">Zpřístupnění historických sklepů na Rychtě v Úvalně </t>
  </si>
  <si>
    <t>Modernizace veřejného prostranství včetně rekonstrukce autobusových zastávek v obci Kaňovice</t>
  </si>
  <si>
    <t>Modernizace víceúčelového sportoviště v Křišťanovicích</t>
  </si>
  <si>
    <t>počet obyvatel k 1.1.2020 (kriterium pro obce se shodným % podílem žadatele na uznatelných nákladech projektu, zvýhodněna obec s nižším počtem obyvatel)</t>
  </si>
  <si>
    <t>Maximální časová použitelnost dotace od - do</t>
  </si>
  <si>
    <t>obec Hrádek</t>
  </si>
  <si>
    <t>00535958</t>
  </si>
  <si>
    <t>Hrádek 352, 739 97 Hrádek</t>
  </si>
  <si>
    <t xml:space="preserve">Vybudování nového dětského hřiště u ZŠ a MŠ Hrádek </t>
  </si>
  <si>
    <t>obec Třemešná</t>
  </si>
  <si>
    <t>00296414</t>
  </si>
  <si>
    <t>Třemešná 304, 793 82 Třemešná</t>
  </si>
  <si>
    <t>Rekonstrukce střechy budovy šaten pro víceúčelový sportovní areál</t>
  </si>
  <si>
    <t>obec Rohov</t>
  </si>
  <si>
    <t>00635499</t>
  </si>
  <si>
    <t>Hlavní 180, 747 25 Rohov</t>
  </si>
  <si>
    <t>Veřejné prostranství u Domu služeb v obci Rohov</t>
  </si>
  <si>
    <t>obec Staré Město</t>
  </si>
  <si>
    <t>00576051</t>
  </si>
  <si>
    <t>Staré Město 66, Staré Město 793 33 (BR)</t>
  </si>
  <si>
    <t>Rekonstrukce fasády a střechy obecního úřadu Staré Město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</si>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</sst>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ill="1"/>
    <xf numFmtId="3" fontId="4" fillId="0" borderId="5" xfId="0" applyNumberFormat="1" applyFont="1" applyFill="1" applyBorder="1"/>
    <xf numFmtId="0" fontId="4" fillId="0" borderId="0" xfId="0" applyFont="1" applyFill="1"/>
    <xf numFmtId="0" fontId="5" fillId="0" borderId="0" xfId="0" applyFont="1"/>
    <xf numFmtId="3" fontId="2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 shrinkToFit="1"/>
    </xf>
    <xf numFmtId="49" fontId="3" fillId="2" borderId="4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wrapText="1" shrinkToFit="1"/>
    </xf>
    <xf numFmtId="14" fontId="4" fillId="0" borderId="3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/>
    <xf numFmtId="0" fontId="0" fillId="0" borderId="8" xfId="0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10" xfId="0" applyFont="1" applyFill="1" applyBorder="1"/>
    <xf numFmtId="0" fontId="4" fillId="0" borderId="0" xfId="0" applyFont="1" applyFill="1" applyBorder="1"/>
    <xf numFmtId="0" fontId="4" fillId="0" borderId="11" xfId="0" applyFont="1" applyFill="1" applyBorder="1"/>
    <xf numFmtId="4" fontId="4" fillId="0" borderId="5" xfId="0" applyNumberFormat="1" applyFont="1" applyFill="1" applyBorder="1"/>
    <xf numFmtId="0" fontId="4" fillId="0" borderId="9" xfId="0" applyFont="1" applyFill="1" applyBorder="1"/>
    <xf numFmtId="14" fontId="2" fillId="0" borderId="1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3" fontId="0" fillId="0" borderId="0" xfId="0" applyNumberForma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0"/>
  <sheetViews>
    <sheetView tabSelected="1" zoomScale="65" zoomScaleNormal="65" workbookViewId="0"/>
  </sheetViews>
  <sheetFormatPr defaultRowHeight="14.4" x14ac:dyDescent="0.3"/>
  <cols>
    <col min="2" max="2" width="11.5546875" customWidth="1"/>
    <col min="3" max="3" width="27.44140625" customWidth="1"/>
    <col min="4" max="4" width="14.109375" customWidth="1"/>
    <col min="5" max="5" width="11.33203125" customWidth="1"/>
    <col min="6" max="6" width="36.44140625" customWidth="1"/>
    <col min="7" max="7" width="36.33203125" customWidth="1"/>
    <col min="8" max="8" width="32.109375" customWidth="1"/>
    <col min="9" max="10" width="11.5546875" customWidth="1"/>
    <col min="11" max="11" width="10.6640625" customWidth="1"/>
    <col min="12" max="12" width="16" customWidth="1"/>
    <col min="13" max="13" width="12.6640625" customWidth="1"/>
    <col min="14" max="14" width="13.6640625" customWidth="1"/>
    <col min="15" max="15" width="15.44140625" customWidth="1"/>
    <col min="16" max="16" width="13.88671875" customWidth="1"/>
    <col min="17" max="17" width="13.44140625" hidden="1" customWidth="1"/>
    <col min="18" max="18" width="15.6640625" customWidth="1"/>
    <col min="19" max="20" width="18.6640625" customWidth="1"/>
    <col min="21" max="21" width="21.6640625" customWidth="1"/>
    <col min="22" max="22" width="20.44140625" hidden="1" customWidth="1"/>
    <col min="23" max="23" width="17.5546875" hidden="1" customWidth="1"/>
    <col min="24" max="24" width="15.6640625" hidden="1" customWidth="1"/>
    <col min="25" max="25" width="15" hidden="1" customWidth="1"/>
    <col min="26" max="30" width="15.6640625" hidden="1" customWidth="1"/>
    <col min="31" max="31" width="40.109375" hidden="1" customWidth="1"/>
  </cols>
  <sheetData>
    <row r="1" spans="1:31" x14ac:dyDescent="0.3">
      <c r="A1" s="54" t="s">
        <v>252</v>
      </c>
    </row>
    <row r="2" spans="1:31" ht="36.75" customHeight="1" thickBot="1" x14ac:dyDescent="0.35">
      <c r="A2" s="12" t="s">
        <v>72</v>
      </c>
    </row>
    <row r="3" spans="1:31" ht="92.25" customHeight="1" x14ac:dyDescent="0.3">
      <c r="A3" s="17" t="s">
        <v>0</v>
      </c>
      <c r="B3" s="17" t="s">
        <v>61</v>
      </c>
      <c r="C3" s="2" t="s">
        <v>15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234</v>
      </c>
      <c r="I3" s="2" t="s">
        <v>12</v>
      </c>
      <c r="J3" s="2" t="s">
        <v>13</v>
      </c>
      <c r="K3" s="2" t="s">
        <v>5</v>
      </c>
      <c r="L3" s="3" t="s">
        <v>6</v>
      </c>
      <c r="M3" s="1" t="s">
        <v>7</v>
      </c>
      <c r="N3" s="4" t="s">
        <v>8</v>
      </c>
      <c r="O3" s="4" t="s">
        <v>21</v>
      </c>
      <c r="P3" s="4" t="s">
        <v>9</v>
      </c>
      <c r="Q3" s="4" t="s">
        <v>20</v>
      </c>
      <c r="R3" s="5" t="s">
        <v>10</v>
      </c>
      <c r="S3" s="6" t="s">
        <v>11</v>
      </c>
      <c r="T3" s="6" t="s">
        <v>22</v>
      </c>
      <c r="U3" s="7" t="s">
        <v>235</v>
      </c>
      <c r="V3" s="7" t="s">
        <v>62</v>
      </c>
      <c r="W3" s="7" t="s">
        <v>63</v>
      </c>
      <c r="X3" s="7" t="s">
        <v>64</v>
      </c>
      <c r="Y3" s="7" t="s">
        <v>65</v>
      </c>
      <c r="Z3" s="7" t="s">
        <v>66</v>
      </c>
      <c r="AA3" s="7" t="s">
        <v>67</v>
      </c>
      <c r="AB3" s="7" t="s">
        <v>68</v>
      </c>
      <c r="AC3" s="7" t="s">
        <v>69</v>
      </c>
      <c r="AD3" s="7" t="s">
        <v>70</v>
      </c>
      <c r="AE3" s="7" t="s">
        <v>36</v>
      </c>
    </row>
    <row r="4" spans="1:31" ht="54" customHeight="1" x14ac:dyDescent="0.3">
      <c r="A4" s="25">
        <v>1</v>
      </c>
      <c r="B4" s="26">
        <v>109</v>
      </c>
      <c r="C4" s="27" t="s">
        <v>154</v>
      </c>
      <c r="D4" s="27" t="s">
        <v>14</v>
      </c>
      <c r="E4" s="28" t="s">
        <v>174</v>
      </c>
      <c r="F4" s="27" t="s">
        <v>175</v>
      </c>
      <c r="G4" s="29" t="s">
        <v>214</v>
      </c>
      <c r="H4" s="27">
        <v>204</v>
      </c>
      <c r="I4" s="27">
        <v>28</v>
      </c>
      <c r="J4" s="27">
        <v>31</v>
      </c>
      <c r="K4" s="25">
        <f t="shared" ref="K4:K35" si="0">(I4+J4)/2</f>
        <v>29.5</v>
      </c>
      <c r="L4" s="13">
        <v>1010082</v>
      </c>
      <c r="M4" s="30">
        <f t="shared" ref="M4:M35" si="1">N4/L4</f>
        <v>0.60399254713973716</v>
      </c>
      <c r="N4" s="13">
        <v>610082</v>
      </c>
      <c r="O4" s="13">
        <v>400000</v>
      </c>
      <c r="P4" s="31">
        <f t="shared" ref="P4:P35" si="2">O4/L4</f>
        <v>0.39600745286026284</v>
      </c>
      <c r="Q4" s="31" t="str">
        <f t="shared" ref="Q4:Q35" si="3">IF(P4&gt;60%,"chyba","ok")</f>
        <v>ok</v>
      </c>
      <c r="R4" s="13">
        <f t="shared" ref="R4:R35" si="4">O4</f>
        <v>400000</v>
      </c>
      <c r="S4" s="13">
        <v>400000</v>
      </c>
      <c r="T4" s="13">
        <v>0</v>
      </c>
      <c r="U4" s="32" t="s">
        <v>71</v>
      </c>
      <c r="V4" s="18"/>
      <c r="W4" s="18"/>
      <c r="X4" s="13"/>
      <c r="Y4" s="18"/>
      <c r="Z4" s="18"/>
      <c r="AA4" s="13"/>
      <c r="AB4" s="18"/>
      <c r="AC4" s="13"/>
      <c r="AD4" s="13"/>
      <c r="AE4" s="14"/>
    </row>
    <row r="5" spans="1:31" ht="54" customHeight="1" x14ac:dyDescent="0.3">
      <c r="A5" s="25">
        <v>2</v>
      </c>
      <c r="B5" s="26">
        <v>145</v>
      </c>
      <c r="C5" s="27" t="s">
        <v>171</v>
      </c>
      <c r="D5" s="27" t="s">
        <v>14</v>
      </c>
      <c r="E5" s="28" t="s">
        <v>208</v>
      </c>
      <c r="F5" s="27" t="s">
        <v>209</v>
      </c>
      <c r="G5" s="29" t="s">
        <v>231</v>
      </c>
      <c r="H5" s="27">
        <v>998</v>
      </c>
      <c r="I5" s="27">
        <v>29</v>
      </c>
      <c r="J5" s="27">
        <v>29</v>
      </c>
      <c r="K5" s="25">
        <f t="shared" si="0"/>
        <v>29</v>
      </c>
      <c r="L5" s="13">
        <v>1006944</v>
      </c>
      <c r="M5" s="30">
        <f t="shared" si="1"/>
        <v>0.60275844535545176</v>
      </c>
      <c r="N5" s="13">
        <v>606944</v>
      </c>
      <c r="O5" s="13">
        <v>400000</v>
      </c>
      <c r="P5" s="31">
        <f t="shared" si="2"/>
        <v>0.39724155464454824</v>
      </c>
      <c r="Q5" s="31" t="str">
        <f t="shared" si="3"/>
        <v>ok</v>
      </c>
      <c r="R5" s="13">
        <f t="shared" si="4"/>
        <v>400000</v>
      </c>
      <c r="S5" s="13">
        <v>400000</v>
      </c>
      <c r="T5" s="13">
        <v>0</v>
      </c>
      <c r="U5" s="32" t="s">
        <v>71</v>
      </c>
      <c r="V5" s="18"/>
      <c r="W5" s="18"/>
      <c r="X5" s="13"/>
      <c r="Y5" s="18"/>
      <c r="Z5" s="18"/>
      <c r="AA5" s="13"/>
      <c r="AB5" s="18"/>
      <c r="AC5" s="13"/>
      <c r="AD5" s="13"/>
      <c r="AE5" s="14"/>
    </row>
    <row r="6" spans="1:31" ht="54" customHeight="1" x14ac:dyDescent="0.3">
      <c r="A6" s="25">
        <v>3</v>
      </c>
      <c r="B6" s="26">
        <v>134</v>
      </c>
      <c r="C6" s="27" t="s">
        <v>164</v>
      </c>
      <c r="D6" s="27" t="s">
        <v>14</v>
      </c>
      <c r="E6" s="28" t="s">
        <v>194</v>
      </c>
      <c r="F6" s="27" t="s">
        <v>195</v>
      </c>
      <c r="G6" s="29" t="s">
        <v>224</v>
      </c>
      <c r="H6" s="27">
        <v>620</v>
      </c>
      <c r="I6" s="27">
        <v>29</v>
      </c>
      <c r="J6" s="27">
        <v>27</v>
      </c>
      <c r="K6" s="25">
        <f t="shared" si="0"/>
        <v>28</v>
      </c>
      <c r="L6" s="13">
        <v>1594000</v>
      </c>
      <c r="M6" s="30">
        <f t="shared" si="1"/>
        <v>0.74905897114178166</v>
      </c>
      <c r="N6" s="13">
        <v>1194000</v>
      </c>
      <c r="O6" s="13">
        <v>400000</v>
      </c>
      <c r="P6" s="31">
        <f t="shared" si="2"/>
        <v>0.25094102885821834</v>
      </c>
      <c r="Q6" s="31" t="str">
        <f t="shared" si="3"/>
        <v>ok</v>
      </c>
      <c r="R6" s="13">
        <f t="shared" si="4"/>
        <v>400000</v>
      </c>
      <c r="S6" s="13">
        <v>400000</v>
      </c>
      <c r="T6" s="13">
        <v>0</v>
      </c>
      <c r="U6" s="32" t="s">
        <v>71</v>
      </c>
      <c r="V6" s="18"/>
      <c r="W6" s="18"/>
      <c r="X6" s="13"/>
      <c r="Y6" s="18"/>
      <c r="Z6" s="18"/>
      <c r="AA6" s="13"/>
      <c r="AB6" s="18"/>
      <c r="AC6" s="13"/>
      <c r="AD6" s="13"/>
      <c r="AE6" s="14"/>
    </row>
    <row r="7" spans="1:31" s="9" customFormat="1" ht="54" customHeight="1" x14ac:dyDescent="0.3">
      <c r="A7" s="25">
        <v>4</v>
      </c>
      <c r="B7" s="26">
        <v>132</v>
      </c>
      <c r="C7" s="27" t="s">
        <v>163</v>
      </c>
      <c r="D7" s="27" t="s">
        <v>14</v>
      </c>
      <c r="E7" s="28" t="s">
        <v>192</v>
      </c>
      <c r="F7" s="27" t="s">
        <v>193</v>
      </c>
      <c r="G7" s="29" t="s">
        <v>223</v>
      </c>
      <c r="H7" s="27">
        <v>1869</v>
      </c>
      <c r="I7" s="27">
        <v>28</v>
      </c>
      <c r="J7" s="27">
        <v>28</v>
      </c>
      <c r="K7" s="25">
        <f t="shared" si="0"/>
        <v>28</v>
      </c>
      <c r="L7" s="13">
        <v>1265000</v>
      </c>
      <c r="M7" s="30">
        <f t="shared" si="1"/>
        <v>0.6837944664031621</v>
      </c>
      <c r="N7" s="13">
        <v>865000</v>
      </c>
      <c r="O7" s="13">
        <v>400000</v>
      </c>
      <c r="P7" s="31">
        <f t="shared" si="2"/>
        <v>0.31620553359683795</v>
      </c>
      <c r="Q7" s="31" t="str">
        <f t="shared" si="3"/>
        <v>ok</v>
      </c>
      <c r="R7" s="13">
        <f t="shared" si="4"/>
        <v>400000</v>
      </c>
      <c r="S7" s="13">
        <v>400000</v>
      </c>
      <c r="T7" s="13">
        <v>0</v>
      </c>
      <c r="U7" s="32" t="s">
        <v>71</v>
      </c>
      <c r="V7" s="18"/>
      <c r="W7" s="18"/>
      <c r="X7" s="13"/>
      <c r="Y7" s="18"/>
      <c r="Z7" s="18"/>
      <c r="AA7" s="13"/>
      <c r="AB7" s="18"/>
      <c r="AC7" s="13"/>
      <c r="AD7" s="13"/>
      <c r="AE7" s="14"/>
    </row>
    <row r="8" spans="1:31" ht="54" customHeight="1" x14ac:dyDescent="0.3">
      <c r="A8" s="25">
        <v>5</v>
      </c>
      <c r="B8" s="26">
        <v>33</v>
      </c>
      <c r="C8" s="27" t="s">
        <v>49</v>
      </c>
      <c r="D8" s="27" t="s">
        <v>14</v>
      </c>
      <c r="E8" s="28" t="s">
        <v>50</v>
      </c>
      <c r="F8" s="27" t="s">
        <v>51</v>
      </c>
      <c r="G8" s="29" t="s">
        <v>108</v>
      </c>
      <c r="H8" s="27">
        <v>976</v>
      </c>
      <c r="I8" s="27">
        <v>27</v>
      </c>
      <c r="J8" s="27">
        <v>28</v>
      </c>
      <c r="K8" s="25">
        <f t="shared" si="0"/>
        <v>27.5</v>
      </c>
      <c r="L8" s="13">
        <v>1490000</v>
      </c>
      <c r="M8" s="30">
        <f t="shared" si="1"/>
        <v>0.73154362416107388</v>
      </c>
      <c r="N8" s="13">
        <v>1090000</v>
      </c>
      <c r="O8" s="13">
        <v>400000</v>
      </c>
      <c r="P8" s="31">
        <f t="shared" si="2"/>
        <v>0.26845637583892618</v>
      </c>
      <c r="Q8" s="31" t="str">
        <f t="shared" si="3"/>
        <v>ok</v>
      </c>
      <c r="R8" s="13">
        <f t="shared" si="4"/>
        <v>400000</v>
      </c>
      <c r="S8" s="13">
        <v>400000</v>
      </c>
      <c r="T8" s="13">
        <v>0</v>
      </c>
      <c r="U8" s="32" t="s">
        <v>71</v>
      </c>
      <c r="V8" s="18"/>
      <c r="W8" s="18"/>
      <c r="X8" s="13"/>
      <c r="Y8" s="18"/>
      <c r="Z8" s="18"/>
      <c r="AA8" s="13"/>
      <c r="AB8" s="18"/>
      <c r="AC8" s="13"/>
      <c r="AD8" s="13"/>
      <c r="AE8" s="14"/>
    </row>
    <row r="9" spans="1:31" ht="54" customHeight="1" x14ac:dyDescent="0.3">
      <c r="A9" s="25">
        <v>6</v>
      </c>
      <c r="B9" s="26">
        <v>3</v>
      </c>
      <c r="C9" s="27" t="s">
        <v>76</v>
      </c>
      <c r="D9" s="27" t="s">
        <v>14</v>
      </c>
      <c r="E9" s="28" t="s">
        <v>77</v>
      </c>
      <c r="F9" s="27" t="s">
        <v>78</v>
      </c>
      <c r="G9" s="29" t="s">
        <v>91</v>
      </c>
      <c r="H9" s="27">
        <v>1571</v>
      </c>
      <c r="I9" s="27">
        <v>26</v>
      </c>
      <c r="J9" s="27">
        <v>29</v>
      </c>
      <c r="K9" s="25">
        <f t="shared" si="0"/>
        <v>27.5</v>
      </c>
      <c r="L9" s="13">
        <v>703725</v>
      </c>
      <c r="M9" s="30">
        <f t="shared" si="1"/>
        <v>0.64474759316494368</v>
      </c>
      <c r="N9" s="13">
        <v>453725</v>
      </c>
      <c r="O9" s="13">
        <v>250000</v>
      </c>
      <c r="P9" s="31">
        <f t="shared" si="2"/>
        <v>0.35525240683505632</v>
      </c>
      <c r="Q9" s="31" t="str">
        <f t="shared" si="3"/>
        <v>ok</v>
      </c>
      <c r="R9" s="13">
        <f t="shared" si="4"/>
        <v>250000</v>
      </c>
      <c r="S9" s="13">
        <v>0</v>
      </c>
      <c r="T9" s="13">
        <v>250000</v>
      </c>
      <c r="U9" s="32" t="s">
        <v>71</v>
      </c>
      <c r="V9" s="18"/>
      <c r="W9" s="18"/>
      <c r="X9" s="13"/>
      <c r="Y9" s="18"/>
      <c r="Z9" s="18"/>
      <c r="AA9" s="13"/>
      <c r="AB9" s="18"/>
      <c r="AC9" s="13"/>
      <c r="AD9" s="13"/>
      <c r="AE9" s="14"/>
    </row>
    <row r="10" spans="1:31" ht="54" customHeight="1" x14ac:dyDescent="0.3">
      <c r="A10" s="25">
        <v>7</v>
      </c>
      <c r="B10" s="26">
        <v>56</v>
      </c>
      <c r="C10" s="27" t="s">
        <v>115</v>
      </c>
      <c r="D10" s="27" t="s">
        <v>14</v>
      </c>
      <c r="E10" s="28" t="s">
        <v>121</v>
      </c>
      <c r="F10" s="27" t="s">
        <v>122</v>
      </c>
      <c r="G10" s="29" t="s">
        <v>123</v>
      </c>
      <c r="H10" s="27">
        <v>239</v>
      </c>
      <c r="I10" s="27">
        <v>27</v>
      </c>
      <c r="J10" s="27">
        <v>28</v>
      </c>
      <c r="K10" s="25">
        <f t="shared" si="0"/>
        <v>27.5</v>
      </c>
      <c r="L10" s="13">
        <v>273009</v>
      </c>
      <c r="M10" s="30">
        <f t="shared" si="1"/>
        <v>0.55312828514810863</v>
      </c>
      <c r="N10" s="13">
        <v>151009</v>
      </c>
      <c r="O10" s="13">
        <v>122000</v>
      </c>
      <c r="P10" s="31">
        <f t="shared" si="2"/>
        <v>0.44687171485189131</v>
      </c>
      <c r="Q10" s="31" t="str">
        <f t="shared" si="3"/>
        <v>ok</v>
      </c>
      <c r="R10" s="13">
        <f t="shared" si="4"/>
        <v>122000</v>
      </c>
      <c r="S10" s="13">
        <v>122000</v>
      </c>
      <c r="T10" s="13">
        <v>0</v>
      </c>
      <c r="U10" s="32" t="s">
        <v>71</v>
      </c>
      <c r="V10" s="18"/>
      <c r="W10" s="18"/>
      <c r="X10" s="13"/>
      <c r="Y10" s="18"/>
      <c r="Z10" s="18"/>
      <c r="AA10" s="13"/>
      <c r="AB10" s="18"/>
      <c r="AC10" s="13"/>
      <c r="AD10" s="13"/>
      <c r="AE10" s="14"/>
    </row>
    <row r="11" spans="1:31" ht="54" customHeight="1" x14ac:dyDescent="0.3">
      <c r="A11" s="25">
        <v>8</v>
      </c>
      <c r="B11" s="26">
        <v>102</v>
      </c>
      <c r="C11" s="27" t="s">
        <v>126</v>
      </c>
      <c r="D11" s="27" t="s">
        <v>14</v>
      </c>
      <c r="E11" s="28" t="s">
        <v>144</v>
      </c>
      <c r="F11" s="27" t="s">
        <v>145</v>
      </c>
      <c r="G11" s="29" t="s">
        <v>139</v>
      </c>
      <c r="H11" s="27">
        <v>1626</v>
      </c>
      <c r="I11" s="27">
        <v>27</v>
      </c>
      <c r="J11" s="27">
        <v>27</v>
      </c>
      <c r="K11" s="25">
        <f t="shared" si="0"/>
        <v>27</v>
      </c>
      <c r="L11" s="13">
        <v>1195443</v>
      </c>
      <c r="M11" s="30">
        <f t="shared" si="1"/>
        <v>0.66539600800707355</v>
      </c>
      <c r="N11" s="13">
        <v>795443</v>
      </c>
      <c r="O11" s="13">
        <v>400000</v>
      </c>
      <c r="P11" s="31">
        <f t="shared" si="2"/>
        <v>0.33460399199292645</v>
      </c>
      <c r="Q11" s="31" t="str">
        <f t="shared" si="3"/>
        <v>ok</v>
      </c>
      <c r="R11" s="13">
        <f t="shared" si="4"/>
        <v>400000</v>
      </c>
      <c r="S11" s="13">
        <v>400000</v>
      </c>
      <c r="T11" s="13">
        <v>0</v>
      </c>
      <c r="U11" s="32" t="s">
        <v>71</v>
      </c>
      <c r="V11" s="18"/>
      <c r="W11" s="18"/>
      <c r="X11" s="13"/>
      <c r="Y11" s="18"/>
      <c r="Z11" s="18"/>
      <c r="AA11" s="13"/>
      <c r="AB11" s="18"/>
      <c r="AC11" s="13"/>
      <c r="AD11" s="13"/>
      <c r="AE11" s="14"/>
    </row>
    <row r="12" spans="1:31" ht="54" customHeight="1" x14ac:dyDescent="0.3">
      <c r="A12" s="25">
        <v>9</v>
      </c>
      <c r="B12" s="26">
        <v>147</v>
      </c>
      <c r="C12" s="27" t="s">
        <v>172</v>
      </c>
      <c r="D12" s="27" t="s">
        <v>14</v>
      </c>
      <c r="E12" s="28" t="s">
        <v>212</v>
      </c>
      <c r="F12" s="27" t="s">
        <v>213</v>
      </c>
      <c r="G12" s="29" t="s">
        <v>232</v>
      </c>
      <c r="H12" s="27">
        <v>321</v>
      </c>
      <c r="I12" s="27">
        <v>26</v>
      </c>
      <c r="J12" s="27">
        <v>28</v>
      </c>
      <c r="K12" s="25">
        <f t="shared" si="0"/>
        <v>27</v>
      </c>
      <c r="L12" s="13">
        <v>725000</v>
      </c>
      <c r="M12" s="30">
        <f t="shared" si="1"/>
        <v>0.61268965517241381</v>
      </c>
      <c r="N12" s="13">
        <v>444200</v>
      </c>
      <c r="O12" s="13">
        <v>280800</v>
      </c>
      <c r="P12" s="31">
        <f t="shared" si="2"/>
        <v>0.38731034482758619</v>
      </c>
      <c r="Q12" s="31" t="str">
        <f t="shared" si="3"/>
        <v>ok</v>
      </c>
      <c r="R12" s="13">
        <f t="shared" si="4"/>
        <v>280800</v>
      </c>
      <c r="S12" s="13">
        <v>280800</v>
      </c>
      <c r="T12" s="13">
        <v>0</v>
      </c>
      <c r="U12" s="32" t="s">
        <v>71</v>
      </c>
      <c r="V12" s="18"/>
      <c r="W12" s="18"/>
      <c r="X12" s="13"/>
      <c r="Y12" s="18"/>
      <c r="Z12" s="18"/>
      <c r="AA12" s="13"/>
      <c r="AB12" s="18"/>
      <c r="AC12" s="13"/>
      <c r="AD12" s="13"/>
      <c r="AE12" s="14"/>
    </row>
    <row r="13" spans="1:31" ht="54" customHeight="1" x14ac:dyDescent="0.3">
      <c r="A13" s="25">
        <v>10</v>
      </c>
      <c r="B13" s="26">
        <v>148</v>
      </c>
      <c r="C13" s="27" t="s">
        <v>173</v>
      </c>
      <c r="D13" s="27" t="s">
        <v>14</v>
      </c>
      <c r="E13" s="28" t="s">
        <v>210</v>
      </c>
      <c r="F13" s="27" t="s">
        <v>211</v>
      </c>
      <c r="G13" s="29" t="s">
        <v>233</v>
      </c>
      <c r="H13" s="27">
        <v>258</v>
      </c>
      <c r="I13" s="27">
        <v>26</v>
      </c>
      <c r="J13" s="27">
        <v>27</v>
      </c>
      <c r="K13" s="25">
        <f t="shared" si="0"/>
        <v>26.5</v>
      </c>
      <c r="L13" s="13">
        <v>1603250</v>
      </c>
      <c r="M13" s="30">
        <f t="shared" si="1"/>
        <v>0.75050678309683461</v>
      </c>
      <c r="N13" s="13">
        <v>1203250</v>
      </c>
      <c r="O13" s="13">
        <v>400000</v>
      </c>
      <c r="P13" s="31">
        <f t="shared" si="2"/>
        <v>0.24949321690316545</v>
      </c>
      <c r="Q13" s="31" t="str">
        <f t="shared" si="3"/>
        <v>ok</v>
      </c>
      <c r="R13" s="13">
        <f t="shared" si="4"/>
        <v>400000</v>
      </c>
      <c r="S13" s="13">
        <v>400000</v>
      </c>
      <c r="T13" s="13">
        <v>0</v>
      </c>
      <c r="U13" s="32" t="s">
        <v>71</v>
      </c>
      <c r="V13" s="18"/>
      <c r="W13" s="18"/>
      <c r="X13" s="13"/>
      <c r="Y13" s="18"/>
      <c r="Z13" s="18"/>
      <c r="AA13" s="13"/>
      <c r="AB13" s="18"/>
      <c r="AC13" s="13"/>
      <c r="AD13" s="13"/>
      <c r="AE13" s="14"/>
    </row>
    <row r="14" spans="1:31" ht="54" customHeight="1" x14ac:dyDescent="0.3">
      <c r="A14" s="25">
        <v>11</v>
      </c>
      <c r="B14" s="26">
        <v>137</v>
      </c>
      <c r="C14" s="27" t="s">
        <v>167</v>
      </c>
      <c r="D14" s="27" t="s">
        <v>14</v>
      </c>
      <c r="E14" s="28" t="s">
        <v>200</v>
      </c>
      <c r="F14" s="27" t="s">
        <v>201</v>
      </c>
      <c r="G14" s="29" t="s">
        <v>227</v>
      </c>
      <c r="H14" s="27">
        <v>815</v>
      </c>
      <c r="I14" s="27">
        <v>26</v>
      </c>
      <c r="J14" s="27">
        <v>27</v>
      </c>
      <c r="K14" s="25">
        <f t="shared" si="0"/>
        <v>26.5</v>
      </c>
      <c r="L14" s="13">
        <v>1050144</v>
      </c>
      <c r="M14" s="30">
        <f t="shared" si="1"/>
        <v>0.61909985678154611</v>
      </c>
      <c r="N14" s="13">
        <v>650144</v>
      </c>
      <c r="O14" s="13">
        <v>400000</v>
      </c>
      <c r="P14" s="31">
        <f t="shared" si="2"/>
        <v>0.38090014321845383</v>
      </c>
      <c r="Q14" s="31" t="str">
        <f t="shared" si="3"/>
        <v>ok</v>
      </c>
      <c r="R14" s="13">
        <f t="shared" si="4"/>
        <v>400000</v>
      </c>
      <c r="S14" s="13">
        <v>400000</v>
      </c>
      <c r="T14" s="13">
        <v>0</v>
      </c>
      <c r="U14" s="32" t="s">
        <v>71</v>
      </c>
      <c r="V14" s="18"/>
      <c r="W14" s="18"/>
      <c r="X14" s="13"/>
      <c r="Y14" s="18"/>
      <c r="Z14" s="18"/>
      <c r="AA14" s="13"/>
      <c r="AB14" s="18"/>
      <c r="AC14" s="13"/>
      <c r="AD14" s="13"/>
      <c r="AE14" s="14"/>
    </row>
    <row r="15" spans="1:31" ht="54" customHeight="1" x14ac:dyDescent="0.3">
      <c r="A15" s="25">
        <v>12</v>
      </c>
      <c r="B15" s="26">
        <v>10</v>
      </c>
      <c r="C15" s="27" t="s">
        <v>46</v>
      </c>
      <c r="D15" s="27" t="s">
        <v>14</v>
      </c>
      <c r="E15" s="28" t="s">
        <v>48</v>
      </c>
      <c r="F15" s="27" t="s">
        <v>47</v>
      </c>
      <c r="G15" s="29" t="s">
        <v>93</v>
      </c>
      <c r="H15" s="27">
        <v>668</v>
      </c>
      <c r="I15" s="27">
        <v>26</v>
      </c>
      <c r="J15" s="27">
        <v>27</v>
      </c>
      <c r="K15" s="25">
        <f t="shared" si="0"/>
        <v>26.5</v>
      </c>
      <c r="L15" s="13">
        <v>615861</v>
      </c>
      <c r="M15" s="30">
        <f t="shared" si="1"/>
        <v>0.45020061345011292</v>
      </c>
      <c r="N15" s="13">
        <v>277261</v>
      </c>
      <c r="O15" s="13">
        <v>338600</v>
      </c>
      <c r="P15" s="31">
        <f t="shared" si="2"/>
        <v>0.54979938654988703</v>
      </c>
      <c r="Q15" s="31" t="str">
        <f t="shared" si="3"/>
        <v>ok</v>
      </c>
      <c r="R15" s="13">
        <f t="shared" si="4"/>
        <v>338600</v>
      </c>
      <c r="S15" s="13">
        <v>338600</v>
      </c>
      <c r="T15" s="13">
        <v>0</v>
      </c>
      <c r="U15" s="32" t="s">
        <v>71</v>
      </c>
      <c r="V15" s="18"/>
      <c r="W15" s="18"/>
      <c r="X15" s="13"/>
      <c r="Y15" s="18"/>
      <c r="Z15" s="18"/>
      <c r="AA15" s="13"/>
      <c r="AB15" s="18"/>
      <c r="AC15" s="13"/>
      <c r="AD15" s="13"/>
      <c r="AE15" s="15"/>
    </row>
    <row r="16" spans="1:31" ht="54" customHeight="1" x14ac:dyDescent="0.3">
      <c r="A16" s="25">
        <v>13</v>
      </c>
      <c r="B16" s="26">
        <v>129</v>
      </c>
      <c r="C16" s="27" t="s">
        <v>160</v>
      </c>
      <c r="D16" s="27" t="s">
        <v>14</v>
      </c>
      <c r="E16" s="28" t="s">
        <v>186</v>
      </c>
      <c r="F16" s="27" t="s">
        <v>187</v>
      </c>
      <c r="G16" s="29" t="s">
        <v>220</v>
      </c>
      <c r="H16" s="27">
        <v>1864</v>
      </c>
      <c r="I16" s="27">
        <v>26</v>
      </c>
      <c r="J16" s="27">
        <v>26</v>
      </c>
      <c r="K16" s="25">
        <f t="shared" si="0"/>
        <v>26</v>
      </c>
      <c r="L16" s="13">
        <v>1100000</v>
      </c>
      <c r="M16" s="30">
        <f t="shared" si="1"/>
        <v>0.63636363636363635</v>
      </c>
      <c r="N16" s="13">
        <v>700000</v>
      </c>
      <c r="O16" s="13">
        <v>400000</v>
      </c>
      <c r="P16" s="31">
        <f t="shared" si="2"/>
        <v>0.36363636363636365</v>
      </c>
      <c r="Q16" s="31" t="str">
        <f t="shared" si="3"/>
        <v>ok</v>
      </c>
      <c r="R16" s="13">
        <f t="shared" si="4"/>
        <v>400000</v>
      </c>
      <c r="S16" s="13">
        <v>400000</v>
      </c>
      <c r="T16" s="13">
        <v>0</v>
      </c>
      <c r="U16" s="32" t="s">
        <v>71</v>
      </c>
      <c r="V16" s="18"/>
      <c r="W16" s="18"/>
      <c r="X16" s="13"/>
      <c r="Y16" s="18"/>
      <c r="Z16" s="18"/>
      <c r="AA16" s="13"/>
      <c r="AB16" s="18"/>
      <c r="AC16" s="13"/>
      <c r="AD16" s="13"/>
      <c r="AE16" s="14"/>
    </row>
    <row r="17" spans="1:31" ht="54" customHeight="1" x14ac:dyDescent="0.3">
      <c r="A17" s="25">
        <v>14</v>
      </c>
      <c r="B17" s="26">
        <v>26</v>
      </c>
      <c r="C17" s="27" t="s">
        <v>102</v>
      </c>
      <c r="D17" s="27" t="s">
        <v>14</v>
      </c>
      <c r="E17" s="28" t="s">
        <v>103</v>
      </c>
      <c r="F17" s="27" t="s">
        <v>104</v>
      </c>
      <c r="G17" s="29" t="s">
        <v>106</v>
      </c>
      <c r="H17" s="27">
        <v>1382</v>
      </c>
      <c r="I17" s="27">
        <v>25</v>
      </c>
      <c r="J17" s="27">
        <v>27</v>
      </c>
      <c r="K17" s="25">
        <f t="shared" si="0"/>
        <v>26</v>
      </c>
      <c r="L17" s="13">
        <v>521405</v>
      </c>
      <c r="M17" s="30">
        <f t="shared" si="1"/>
        <v>0.60011890948494928</v>
      </c>
      <c r="N17" s="13">
        <v>312905</v>
      </c>
      <c r="O17" s="13">
        <v>208500</v>
      </c>
      <c r="P17" s="31">
        <f t="shared" si="2"/>
        <v>0.39988109051505066</v>
      </c>
      <c r="Q17" s="31" t="str">
        <f t="shared" si="3"/>
        <v>ok</v>
      </c>
      <c r="R17" s="13">
        <f t="shared" si="4"/>
        <v>208500</v>
      </c>
      <c r="S17" s="13">
        <v>0</v>
      </c>
      <c r="T17" s="13">
        <v>208500</v>
      </c>
      <c r="U17" s="32" t="s">
        <v>71</v>
      </c>
      <c r="V17" s="18"/>
      <c r="W17" s="18"/>
      <c r="X17" s="13"/>
      <c r="Y17" s="18"/>
      <c r="Z17" s="18"/>
      <c r="AA17" s="13"/>
      <c r="AB17" s="18"/>
      <c r="AC17" s="13"/>
      <c r="AD17" s="13"/>
      <c r="AE17" s="14"/>
    </row>
    <row r="18" spans="1:31" ht="54" customHeight="1" x14ac:dyDescent="0.3">
      <c r="A18" s="25">
        <v>15</v>
      </c>
      <c r="B18" s="26">
        <v>42</v>
      </c>
      <c r="C18" s="27" t="s">
        <v>112</v>
      </c>
      <c r="D18" s="27" t="s">
        <v>19</v>
      </c>
      <c r="E18" s="28" t="s">
        <v>119</v>
      </c>
      <c r="F18" s="27" t="s">
        <v>120</v>
      </c>
      <c r="G18" s="29" t="s">
        <v>113</v>
      </c>
      <c r="H18" s="27">
        <v>910</v>
      </c>
      <c r="I18" s="27">
        <v>26</v>
      </c>
      <c r="J18" s="27">
        <v>26</v>
      </c>
      <c r="K18" s="25">
        <f t="shared" si="0"/>
        <v>26</v>
      </c>
      <c r="L18" s="13">
        <v>778800</v>
      </c>
      <c r="M18" s="30">
        <f t="shared" si="1"/>
        <v>0.48638931689779147</v>
      </c>
      <c r="N18" s="13">
        <v>378800</v>
      </c>
      <c r="O18" s="13">
        <v>400000</v>
      </c>
      <c r="P18" s="31">
        <f t="shared" si="2"/>
        <v>0.51361068310220848</v>
      </c>
      <c r="Q18" s="31" t="str">
        <f t="shared" si="3"/>
        <v>ok</v>
      </c>
      <c r="R18" s="13">
        <f t="shared" si="4"/>
        <v>400000</v>
      </c>
      <c r="S18" s="13">
        <v>400000</v>
      </c>
      <c r="T18" s="13">
        <v>0</v>
      </c>
      <c r="U18" s="32" t="s">
        <v>71</v>
      </c>
      <c r="V18" s="18"/>
      <c r="W18" s="18"/>
      <c r="X18" s="13"/>
      <c r="Y18" s="18"/>
      <c r="Z18" s="18"/>
      <c r="AA18" s="13"/>
      <c r="AB18" s="18"/>
      <c r="AC18" s="13"/>
      <c r="AD18" s="13"/>
      <c r="AE18" s="14"/>
    </row>
    <row r="19" spans="1:31" ht="54" customHeight="1" x14ac:dyDescent="0.3">
      <c r="A19" s="25">
        <v>16</v>
      </c>
      <c r="B19" s="26">
        <v>136</v>
      </c>
      <c r="C19" s="27" t="s">
        <v>166</v>
      </c>
      <c r="D19" s="27" t="s">
        <v>14</v>
      </c>
      <c r="E19" s="28" t="s">
        <v>198</v>
      </c>
      <c r="F19" s="27" t="s">
        <v>199</v>
      </c>
      <c r="G19" s="29" t="s">
        <v>226</v>
      </c>
      <c r="H19" s="27">
        <v>835</v>
      </c>
      <c r="I19" s="27">
        <v>25</v>
      </c>
      <c r="J19" s="27">
        <v>27</v>
      </c>
      <c r="K19" s="25">
        <f t="shared" si="0"/>
        <v>26</v>
      </c>
      <c r="L19" s="13">
        <v>751800</v>
      </c>
      <c r="M19" s="30">
        <f t="shared" si="1"/>
        <v>0.46794360202181429</v>
      </c>
      <c r="N19" s="13">
        <v>351800</v>
      </c>
      <c r="O19" s="13">
        <v>400000</v>
      </c>
      <c r="P19" s="31">
        <f t="shared" si="2"/>
        <v>0.53205639797818571</v>
      </c>
      <c r="Q19" s="31" t="str">
        <f t="shared" si="3"/>
        <v>ok</v>
      </c>
      <c r="R19" s="13">
        <f t="shared" si="4"/>
        <v>400000</v>
      </c>
      <c r="S19" s="13">
        <v>400000</v>
      </c>
      <c r="T19" s="13">
        <v>0</v>
      </c>
      <c r="U19" s="32" t="s">
        <v>71</v>
      </c>
      <c r="V19" s="18"/>
      <c r="W19" s="18"/>
      <c r="X19" s="13"/>
      <c r="Y19" s="18"/>
      <c r="Z19" s="18"/>
      <c r="AA19" s="13"/>
      <c r="AB19" s="18"/>
      <c r="AC19" s="13"/>
      <c r="AD19" s="13"/>
      <c r="AE19" s="14"/>
    </row>
    <row r="20" spans="1:31" ht="54" customHeight="1" x14ac:dyDescent="0.3">
      <c r="A20" s="25">
        <v>17</v>
      </c>
      <c r="B20" s="26">
        <v>60</v>
      </c>
      <c r="C20" s="27" t="s">
        <v>58</v>
      </c>
      <c r="D20" s="27" t="s">
        <v>14</v>
      </c>
      <c r="E20" s="28" t="s">
        <v>59</v>
      </c>
      <c r="F20" s="27" t="s">
        <v>60</v>
      </c>
      <c r="G20" s="29" t="s">
        <v>125</v>
      </c>
      <c r="H20" s="27">
        <v>1631</v>
      </c>
      <c r="I20" s="27">
        <v>25</v>
      </c>
      <c r="J20" s="27">
        <v>26</v>
      </c>
      <c r="K20" s="25">
        <f t="shared" si="0"/>
        <v>25.5</v>
      </c>
      <c r="L20" s="13">
        <v>2860000</v>
      </c>
      <c r="M20" s="30">
        <f t="shared" si="1"/>
        <v>0.8601398601398601</v>
      </c>
      <c r="N20" s="13">
        <v>2460000</v>
      </c>
      <c r="O20" s="13">
        <v>400000</v>
      </c>
      <c r="P20" s="31">
        <f t="shared" si="2"/>
        <v>0.13986013986013987</v>
      </c>
      <c r="Q20" s="31" t="str">
        <f t="shared" si="3"/>
        <v>ok</v>
      </c>
      <c r="R20" s="13">
        <f t="shared" si="4"/>
        <v>400000</v>
      </c>
      <c r="S20" s="13">
        <v>400000</v>
      </c>
      <c r="T20" s="13">
        <v>0</v>
      </c>
      <c r="U20" s="32" t="s">
        <v>71</v>
      </c>
      <c r="V20" s="18"/>
      <c r="W20" s="18"/>
      <c r="X20" s="13"/>
      <c r="Y20" s="18"/>
      <c r="Z20" s="18"/>
      <c r="AA20" s="13"/>
      <c r="AB20" s="18"/>
      <c r="AC20" s="13"/>
      <c r="AD20" s="13"/>
      <c r="AE20" s="14"/>
    </row>
    <row r="21" spans="1:31" ht="54" customHeight="1" x14ac:dyDescent="0.3">
      <c r="A21" s="25">
        <v>18</v>
      </c>
      <c r="B21" s="26">
        <v>81</v>
      </c>
      <c r="C21" s="27" t="s">
        <v>23</v>
      </c>
      <c r="D21" s="27" t="s">
        <v>14</v>
      </c>
      <c r="E21" s="28" t="s">
        <v>24</v>
      </c>
      <c r="F21" s="27" t="s">
        <v>25</v>
      </c>
      <c r="G21" s="29" t="s">
        <v>132</v>
      </c>
      <c r="H21" s="27">
        <v>1045</v>
      </c>
      <c r="I21" s="27">
        <v>25</v>
      </c>
      <c r="J21" s="27">
        <v>26</v>
      </c>
      <c r="K21" s="25">
        <f t="shared" si="0"/>
        <v>25.5</v>
      </c>
      <c r="L21" s="13">
        <v>1415708</v>
      </c>
      <c r="M21" s="30">
        <f t="shared" si="1"/>
        <v>0.82340991221353554</v>
      </c>
      <c r="N21" s="13">
        <v>1165708</v>
      </c>
      <c r="O21" s="13">
        <v>250000</v>
      </c>
      <c r="P21" s="31">
        <f t="shared" si="2"/>
        <v>0.17659008778646443</v>
      </c>
      <c r="Q21" s="31" t="str">
        <f t="shared" si="3"/>
        <v>ok</v>
      </c>
      <c r="R21" s="13">
        <f t="shared" si="4"/>
        <v>250000</v>
      </c>
      <c r="S21" s="13">
        <v>0</v>
      </c>
      <c r="T21" s="13">
        <v>250000</v>
      </c>
      <c r="U21" s="32" t="s">
        <v>71</v>
      </c>
      <c r="V21" s="18"/>
      <c r="W21" s="18"/>
      <c r="X21" s="13"/>
      <c r="Y21" s="18"/>
      <c r="Z21" s="18"/>
      <c r="AA21" s="13"/>
      <c r="AB21" s="18"/>
      <c r="AC21" s="13"/>
      <c r="AD21" s="13"/>
      <c r="AE21" s="14"/>
    </row>
    <row r="22" spans="1:31" ht="54" customHeight="1" x14ac:dyDescent="0.3">
      <c r="A22" s="25">
        <v>19</v>
      </c>
      <c r="B22" s="26">
        <v>12</v>
      </c>
      <c r="C22" s="27" t="s">
        <v>73</v>
      </c>
      <c r="D22" s="27" t="s">
        <v>14</v>
      </c>
      <c r="E22" s="28" t="s">
        <v>74</v>
      </c>
      <c r="F22" s="27" t="s">
        <v>75</v>
      </c>
      <c r="G22" s="29" t="s">
        <v>94</v>
      </c>
      <c r="H22" s="27">
        <v>2110</v>
      </c>
      <c r="I22" s="27">
        <v>24</v>
      </c>
      <c r="J22" s="27">
        <v>27</v>
      </c>
      <c r="K22" s="25">
        <f t="shared" si="0"/>
        <v>25.5</v>
      </c>
      <c r="L22" s="13">
        <v>1089700</v>
      </c>
      <c r="M22" s="30">
        <f t="shared" si="1"/>
        <v>0.63292649353032948</v>
      </c>
      <c r="N22" s="13">
        <v>689700</v>
      </c>
      <c r="O22" s="13">
        <v>400000</v>
      </c>
      <c r="P22" s="31">
        <f t="shared" si="2"/>
        <v>0.36707350646967057</v>
      </c>
      <c r="Q22" s="31" t="str">
        <f t="shared" si="3"/>
        <v>ok</v>
      </c>
      <c r="R22" s="13">
        <f t="shared" si="4"/>
        <v>400000</v>
      </c>
      <c r="S22" s="13">
        <v>400000</v>
      </c>
      <c r="T22" s="13">
        <v>0</v>
      </c>
      <c r="U22" s="32" t="s">
        <v>71</v>
      </c>
      <c r="V22" s="18"/>
      <c r="W22" s="18"/>
      <c r="X22" s="13"/>
      <c r="Y22" s="18"/>
      <c r="Z22" s="18"/>
      <c r="AA22" s="13"/>
      <c r="AB22" s="18"/>
      <c r="AC22" s="13"/>
      <c r="AD22" s="13"/>
      <c r="AE22" s="14"/>
    </row>
    <row r="23" spans="1:31" ht="54" customHeight="1" x14ac:dyDescent="0.3">
      <c r="A23" s="25">
        <v>20</v>
      </c>
      <c r="B23" s="26">
        <v>79</v>
      </c>
      <c r="C23" s="27" t="s">
        <v>30</v>
      </c>
      <c r="D23" s="27" t="s">
        <v>14</v>
      </c>
      <c r="E23" s="28" t="s">
        <v>31</v>
      </c>
      <c r="F23" s="27" t="s">
        <v>32</v>
      </c>
      <c r="G23" s="29" t="s">
        <v>136</v>
      </c>
      <c r="H23" s="27">
        <v>820</v>
      </c>
      <c r="I23" s="27">
        <v>24</v>
      </c>
      <c r="J23" s="27">
        <v>27</v>
      </c>
      <c r="K23" s="25">
        <f t="shared" si="0"/>
        <v>25.5</v>
      </c>
      <c r="L23" s="13">
        <v>1025000</v>
      </c>
      <c r="M23" s="30">
        <f t="shared" si="1"/>
        <v>0.6097560975609756</v>
      </c>
      <c r="N23" s="13">
        <v>625000</v>
      </c>
      <c r="O23" s="13">
        <v>400000</v>
      </c>
      <c r="P23" s="31">
        <f t="shared" si="2"/>
        <v>0.3902439024390244</v>
      </c>
      <c r="Q23" s="31" t="str">
        <f t="shared" si="3"/>
        <v>ok</v>
      </c>
      <c r="R23" s="13">
        <f t="shared" si="4"/>
        <v>400000</v>
      </c>
      <c r="S23" s="13">
        <v>400000</v>
      </c>
      <c r="T23" s="13">
        <v>0</v>
      </c>
      <c r="U23" s="32" t="s">
        <v>71</v>
      </c>
      <c r="V23" s="22"/>
      <c r="W23" s="18"/>
      <c r="X23" s="13"/>
      <c r="Y23" s="18"/>
      <c r="Z23" s="18"/>
      <c r="AA23" s="13"/>
      <c r="AB23" s="18"/>
      <c r="AC23" s="13"/>
      <c r="AD23" s="13"/>
      <c r="AE23" s="14"/>
    </row>
    <row r="24" spans="1:31" ht="54" customHeight="1" x14ac:dyDescent="0.3">
      <c r="A24" s="25">
        <v>21</v>
      </c>
      <c r="B24" s="26">
        <v>96</v>
      </c>
      <c r="C24" s="27" t="s">
        <v>129</v>
      </c>
      <c r="D24" s="27" t="s">
        <v>14</v>
      </c>
      <c r="E24" s="28" t="s">
        <v>150</v>
      </c>
      <c r="F24" s="27" t="s">
        <v>151</v>
      </c>
      <c r="G24" s="29" t="s">
        <v>142</v>
      </c>
      <c r="H24" s="27">
        <v>133</v>
      </c>
      <c r="I24" s="27">
        <v>25</v>
      </c>
      <c r="J24" s="27">
        <v>26</v>
      </c>
      <c r="K24" s="25">
        <f t="shared" si="0"/>
        <v>25.5</v>
      </c>
      <c r="L24" s="13">
        <v>769800</v>
      </c>
      <c r="M24" s="30">
        <f t="shared" si="1"/>
        <v>0.56001558846453625</v>
      </c>
      <c r="N24" s="13">
        <v>431100</v>
      </c>
      <c r="O24" s="13">
        <v>338700</v>
      </c>
      <c r="P24" s="31">
        <f t="shared" si="2"/>
        <v>0.43998441153546375</v>
      </c>
      <c r="Q24" s="31" t="str">
        <f t="shared" si="3"/>
        <v>ok</v>
      </c>
      <c r="R24" s="13">
        <f t="shared" si="4"/>
        <v>338700</v>
      </c>
      <c r="S24" s="13">
        <v>338700</v>
      </c>
      <c r="T24" s="13">
        <v>0</v>
      </c>
      <c r="U24" s="32" t="s">
        <v>71</v>
      </c>
      <c r="V24" s="18"/>
      <c r="W24" s="18"/>
      <c r="X24" s="13"/>
      <c r="Y24" s="18"/>
      <c r="Z24" s="18"/>
      <c r="AA24" s="13"/>
      <c r="AB24" s="18"/>
      <c r="AC24" s="13"/>
      <c r="AD24" s="13"/>
      <c r="AE24" s="14"/>
    </row>
    <row r="25" spans="1:31" ht="54" customHeight="1" x14ac:dyDescent="0.3">
      <c r="A25" s="25">
        <v>22</v>
      </c>
      <c r="B25" s="26">
        <v>101</v>
      </c>
      <c r="C25" s="27" t="s">
        <v>127</v>
      </c>
      <c r="D25" s="27" t="s">
        <v>14</v>
      </c>
      <c r="E25" s="28" t="s">
        <v>146</v>
      </c>
      <c r="F25" s="27" t="s">
        <v>147</v>
      </c>
      <c r="G25" s="29" t="s">
        <v>140</v>
      </c>
      <c r="H25" s="27">
        <v>1766</v>
      </c>
      <c r="I25" s="27">
        <v>25</v>
      </c>
      <c r="J25" s="27">
        <v>26</v>
      </c>
      <c r="K25" s="25">
        <f t="shared" si="0"/>
        <v>25.5</v>
      </c>
      <c r="L25" s="13">
        <v>900000</v>
      </c>
      <c r="M25" s="30">
        <f t="shared" si="1"/>
        <v>0.55555555555555558</v>
      </c>
      <c r="N25" s="13">
        <v>500000</v>
      </c>
      <c r="O25" s="13">
        <v>400000</v>
      </c>
      <c r="P25" s="31">
        <f t="shared" si="2"/>
        <v>0.44444444444444442</v>
      </c>
      <c r="Q25" s="31" t="str">
        <f t="shared" si="3"/>
        <v>ok</v>
      </c>
      <c r="R25" s="13">
        <f t="shared" si="4"/>
        <v>400000</v>
      </c>
      <c r="S25" s="13">
        <v>400000</v>
      </c>
      <c r="T25" s="13">
        <v>0</v>
      </c>
      <c r="U25" s="32" t="s">
        <v>71</v>
      </c>
      <c r="V25" s="18"/>
      <c r="W25" s="18"/>
      <c r="X25" s="13"/>
      <c r="Y25" s="18"/>
      <c r="Z25" s="18"/>
      <c r="AA25" s="13"/>
      <c r="AB25" s="18"/>
      <c r="AC25" s="13"/>
      <c r="AD25" s="13"/>
      <c r="AE25" s="14"/>
    </row>
    <row r="26" spans="1:31" ht="54" customHeight="1" x14ac:dyDescent="0.3">
      <c r="A26" s="25">
        <v>23</v>
      </c>
      <c r="B26" s="26">
        <v>126</v>
      </c>
      <c r="C26" s="27" t="s">
        <v>158</v>
      </c>
      <c r="D26" s="27" t="s">
        <v>14</v>
      </c>
      <c r="E26" s="28" t="s">
        <v>182</v>
      </c>
      <c r="F26" s="27" t="s">
        <v>183</v>
      </c>
      <c r="G26" s="29" t="s">
        <v>218</v>
      </c>
      <c r="H26" s="27">
        <v>141</v>
      </c>
      <c r="I26" s="27">
        <v>25</v>
      </c>
      <c r="J26" s="27">
        <v>26</v>
      </c>
      <c r="K26" s="25">
        <f t="shared" si="0"/>
        <v>25.5</v>
      </c>
      <c r="L26" s="13">
        <v>749000</v>
      </c>
      <c r="M26" s="30">
        <f t="shared" si="1"/>
        <v>0.46595460614152201</v>
      </c>
      <c r="N26" s="13">
        <v>349000</v>
      </c>
      <c r="O26" s="13">
        <v>400000</v>
      </c>
      <c r="P26" s="31">
        <f t="shared" si="2"/>
        <v>0.53404539385847793</v>
      </c>
      <c r="Q26" s="31" t="str">
        <f t="shared" si="3"/>
        <v>ok</v>
      </c>
      <c r="R26" s="13">
        <f t="shared" si="4"/>
        <v>400000</v>
      </c>
      <c r="S26" s="13">
        <v>400000</v>
      </c>
      <c r="T26" s="13">
        <v>0</v>
      </c>
      <c r="U26" s="32" t="s">
        <v>71</v>
      </c>
      <c r="V26" s="18"/>
      <c r="W26" s="18"/>
      <c r="X26" s="13"/>
      <c r="Y26" s="18"/>
      <c r="Z26" s="18"/>
      <c r="AA26" s="13"/>
      <c r="AB26" s="18"/>
      <c r="AC26" s="13"/>
      <c r="AD26" s="13"/>
      <c r="AE26" s="14"/>
    </row>
    <row r="27" spans="1:31" ht="54" customHeight="1" x14ac:dyDescent="0.3">
      <c r="A27" s="25">
        <v>24</v>
      </c>
      <c r="B27" s="26">
        <v>30</v>
      </c>
      <c r="C27" s="27" t="s">
        <v>85</v>
      </c>
      <c r="D27" s="27" t="s">
        <v>14</v>
      </c>
      <c r="E27" s="28" t="s">
        <v>86</v>
      </c>
      <c r="F27" s="27" t="s">
        <v>87</v>
      </c>
      <c r="G27" s="29" t="s">
        <v>107</v>
      </c>
      <c r="H27" s="27">
        <v>997</v>
      </c>
      <c r="I27" s="27">
        <v>24</v>
      </c>
      <c r="J27" s="27">
        <v>27</v>
      </c>
      <c r="K27" s="25">
        <f t="shared" si="0"/>
        <v>25.5</v>
      </c>
      <c r="L27" s="13">
        <v>697165</v>
      </c>
      <c r="M27" s="30">
        <f t="shared" si="1"/>
        <v>0.45020188907934278</v>
      </c>
      <c r="N27" s="13">
        <v>313865</v>
      </c>
      <c r="O27" s="13">
        <v>383300</v>
      </c>
      <c r="P27" s="31">
        <f t="shared" si="2"/>
        <v>0.54979811092065722</v>
      </c>
      <c r="Q27" s="31" t="str">
        <f t="shared" si="3"/>
        <v>ok</v>
      </c>
      <c r="R27" s="13">
        <f t="shared" si="4"/>
        <v>383300</v>
      </c>
      <c r="S27" s="13">
        <v>383300</v>
      </c>
      <c r="T27" s="13">
        <v>0</v>
      </c>
      <c r="U27" s="32" t="s">
        <v>71</v>
      </c>
      <c r="V27" s="18"/>
      <c r="W27" s="18"/>
      <c r="X27" s="13"/>
      <c r="Y27" s="18"/>
      <c r="Z27" s="18"/>
      <c r="AA27" s="13"/>
      <c r="AB27" s="18"/>
      <c r="AC27" s="13"/>
      <c r="AD27" s="13"/>
      <c r="AE27" s="14"/>
    </row>
    <row r="28" spans="1:31" ht="54" customHeight="1" x14ac:dyDescent="0.3">
      <c r="A28" s="25">
        <v>25</v>
      </c>
      <c r="B28" s="26">
        <v>130</v>
      </c>
      <c r="C28" s="27" t="s">
        <v>161</v>
      </c>
      <c r="D28" s="27" t="s">
        <v>14</v>
      </c>
      <c r="E28" s="28" t="s">
        <v>188</v>
      </c>
      <c r="F28" s="27" t="s">
        <v>189</v>
      </c>
      <c r="G28" s="29" t="s">
        <v>221</v>
      </c>
      <c r="H28" s="27">
        <v>1972</v>
      </c>
      <c r="I28" s="27">
        <v>25</v>
      </c>
      <c r="J28" s="27">
        <v>25</v>
      </c>
      <c r="K28" s="25">
        <f t="shared" si="0"/>
        <v>25</v>
      </c>
      <c r="L28" s="33">
        <v>1833715.4</v>
      </c>
      <c r="M28" s="30">
        <f t="shared" si="1"/>
        <v>0.78186364143530673</v>
      </c>
      <c r="N28" s="33">
        <v>1433715.4</v>
      </c>
      <c r="O28" s="13">
        <v>400000</v>
      </c>
      <c r="P28" s="31">
        <f t="shared" si="2"/>
        <v>0.21813635856469332</v>
      </c>
      <c r="Q28" s="31" t="str">
        <f t="shared" si="3"/>
        <v>ok</v>
      </c>
      <c r="R28" s="13">
        <f t="shared" si="4"/>
        <v>400000</v>
      </c>
      <c r="S28" s="13">
        <v>400000</v>
      </c>
      <c r="T28" s="13">
        <v>0</v>
      </c>
      <c r="U28" s="32" t="s">
        <v>71</v>
      </c>
      <c r="V28" s="18"/>
      <c r="W28" s="18"/>
      <c r="X28" s="13"/>
      <c r="Y28" s="18"/>
      <c r="Z28" s="18"/>
      <c r="AA28" s="13"/>
      <c r="AB28" s="18"/>
      <c r="AC28" s="13"/>
      <c r="AD28" s="13"/>
      <c r="AE28" s="14"/>
    </row>
    <row r="29" spans="1:31" ht="54" customHeight="1" x14ac:dyDescent="0.3">
      <c r="A29" s="25">
        <v>26</v>
      </c>
      <c r="B29" s="26">
        <v>100</v>
      </c>
      <c r="C29" s="27" t="s">
        <v>79</v>
      </c>
      <c r="D29" s="27" t="s">
        <v>14</v>
      </c>
      <c r="E29" s="28" t="s">
        <v>80</v>
      </c>
      <c r="F29" s="27" t="s">
        <v>81</v>
      </c>
      <c r="G29" s="29" t="s">
        <v>137</v>
      </c>
      <c r="H29" s="27">
        <v>704</v>
      </c>
      <c r="I29" s="27">
        <v>26</v>
      </c>
      <c r="J29" s="27">
        <v>24</v>
      </c>
      <c r="K29" s="25">
        <f t="shared" si="0"/>
        <v>25</v>
      </c>
      <c r="L29" s="13">
        <v>1786600</v>
      </c>
      <c r="M29" s="30">
        <f t="shared" si="1"/>
        <v>0.77611104891973581</v>
      </c>
      <c r="N29" s="13">
        <v>1386600</v>
      </c>
      <c r="O29" s="13">
        <v>400000</v>
      </c>
      <c r="P29" s="31">
        <f t="shared" si="2"/>
        <v>0.22388895108026419</v>
      </c>
      <c r="Q29" s="31" t="str">
        <f t="shared" si="3"/>
        <v>ok</v>
      </c>
      <c r="R29" s="13">
        <f t="shared" si="4"/>
        <v>400000</v>
      </c>
      <c r="S29" s="13">
        <v>400000</v>
      </c>
      <c r="T29" s="13">
        <v>0</v>
      </c>
      <c r="U29" s="32" t="s">
        <v>71</v>
      </c>
      <c r="V29" s="18"/>
      <c r="W29" s="18"/>
      <c r="X29" s="13"/>
      <c r="Y29" s="18"/>
      <c r="Z29" s="18"/>
      <c r="AA29" s="13"/>
      <c r="AB29" s="18"/>
      <c r="AC29" s="13"/>
      <c r="AD29" s="13"/>
      <c r="AE29" s="14"/>
    </row>
    <row r="30" spans="1:31" ht="54" customHeight="1" x14ac:dyDescent="0.3">
      <c r="A30" s="25">
        <v>27</v>
      </c>
      <c r="B30" s="26">
        <v>131</v>
      </c>
      <c r="C30" s="27" t="s">
        <v>162</v>
      </c>
      <c r="D30" s="27" t="s">
        <v>14</v>
      </c>
      <c r="E30" s="28" t="s">
        <v>190</v>
      </c>
      <c r="F30" s="27" t="s">
        <v>191</v>
      </c>
      <c r="G30" s="29" t="s">
        <v>222</v>
      </c>
      <c r="H30" s="27">
        <v>1380</v>
      </c>
      <c r="I30" s="27">
        <v>25</v>
      </c>
      <c r="J30" s="27">
        <v>25</v>
      </c>
      <c r="K30" s="25">
        <f t="shared" si="0"/>
        <v>25</v>
      </c>
      <c r="L30" s="13">
        <v>1075000</v>
      </c>
      <c r="M30" s="30">
        <f t="shared" si="1"/>
        <v>0.62790697674418605</v>
      </c>
      <c r="N30" s="13">
        <v>675000</v>
      </c>
      <c r="O30" s="13">
        <v>400000</v>
      </c>
      <c r="P30" s="31">
        <f t="shared" si="2"/>
        <v>0.37209302325581395</v>
      </c>
      <c r="Q30" s="31" t="str">
        <f t="shared" si="3"/>
        <v>ok</v>
      </c>
      <c r="R30" s="13">
        <f t="shared" si="4"/>
        <v>400000</v>
      </c>
      <c r="S30" s="13">
        <v>400000</v>
      </c>
      <c r="T30" s="13">
        <v>0</v>
      </c>
      <c r="U30" s="32" t="s">
        <v>71</v>
      </c>
      <c r="V30" s="18"/>
      <c r="W30" s="18"/>
      <c r="X30" s="13"/>
      <c r="Y30" s="18"/>
      <c r="Z30" s="18"/>
      <c r="AA30" s="13"/>
      <c r="AB30" s="18"/>
      <c r="AC30" s="13"/>
      <c r="AD30" s="13"/>
      <c r="AE30" s="14"/>
    </row>
    <row r="31" spans="1:31" ht="54" customHeight="1" x14ac:dyDescent="0.3">
      <c r="A31" s="25">
        <v>28</v>
      </c>
      <c r="B31" s="26">
        <v>22</v>
      </c>
      <c r="C31" s="27" t="s">
        <v>99</v>
      </c>
      <c r="D31" s="27" t="s">
        <v>14</v>
      </c>
      <c r="E31" s="28" t="s">
        <v>100</v>
      </c>
      <c r="F31" s="27" t="s">
        <v>101</v>
      </c>
      <c r="G31" s="29" t="s">
        <v>105</v>
      </c>
      <c r="H31" s="27">
        <v>344</v>
      </c>
      <c r="I31" s="27">
        <v>25</v>
      </c>
      <c r="J31" s="27">
        <v>25</v>
      </c>
      <c r="K31" s="25">
        <f t="shared" si="0"/>
        <v>25</v>
      </c>
      <c r="L31" s="13">
        <v>659761</v>
      </c>
      <c r="M31" s="30">
        <f t="shared" si="1"/>
        <v>0.62107490439719837</v>
      </c>
      <c r="N31" s="13">
        <v>409761</v>
      </c>
      <c r="O31" s="13">
        <v>250000</v>
      </c>
      <c r="P31" s="31">
        <f t="shared" si="2"/>
        <v>0.37892509560280163</v>
      </c>
      <c r="Q31" s="31" t="str">
        <f t="shared" si="3"/>
        <v>ok</v>
      </c>
      <c r="R31" s="13">
        <f t="shared" si="4"/>
        <v>250000</v>
      </c>
      <c r="S31" s="13">
        <v>0</v>
      </c>
      <c r="T31" s="13">
        <v>250000</v>
      </c>
      <c r="U31" s="32" t="s">
        <v>71</v>
      </c>
      <c r="V31" s="18"/>
      <c r="W31" s="18"/>
      <c r="X31" s="13"/>
      <c r="Y31" s="18"/>
      <c r="Z31" s="18"/>
      <c r="AA31" s="13"/>
      <c r="AB31" s="18"/>
      <c r="AC31" s="13"/>
      <c r="AD31" s="13"/>
      <c r="AE31" s="14"/>
    </row>
    <row r="32" spans="1:31" ht="54" customHeight="1" x14ac:dyDescent="0.3">
      <c r="A32" s="25">
        <v>29</v>
      </c>
      <c r="B32" s="26">
        <v>124</v>
      </c>
      <c r="C32" s="27" t="s">
        <v>157</v>
      </c>
      <c r="D32" s="27" t="s">
        <v>14</v>
      </c>
      <c r="E32" s="28" t="s">
        <v>180</v>
      </c>
      <c r="F32" s="27" t="s">
        <v>181</v>
      </c>
      <c r="G32" s="29" t="s">
        <v>217</v>
      </c>
      <c r="H32" s="27">
        <v>1490</v>
      </c>
      <c r="I32" s="27">
        <v>25</v>
      </c>
      <c r="J32" s="27">
        <v>25</v>
      </c>
      <c r="K32" s="25">
        <f t="shared" si="0"/>
        <v>25</v>
      </c>
      <c r="L32" s="13">
        <v>923676</v>
      </c>
      <c r="M32" s="30">
        <f t="shared" si="1"/>
        <v>0.5669477175979456</v>
      </c>
      <c r="N32" s="13">
        <v>523676</v>
      </c>
      <c r="O32" s="13">
        <v>400000</v>
      </c>
      <c r="P32" s="31">
        <f t="shared" si="2"/>
        <v>0.4330522824020544</v>
      </c>
      <c r="Q32" s="31" t="str">
        <f t="shared" si="3"/>
        <v>ok</v>
      </c>
      <c r="R32" s="13">
        <f t="shared" si="4"/>
        <v>400000</v>
      </c>
      <c r="S32" s="13">
        <v>400000</v>
      </c>
      <c r="T32" s="13">
        <v>0</v>
      </c>
      <c r="U32" s="32" t="s">
        <v>71</v>
      </c>
      <c r="V32" s="18"/>
      <c r="W32" s="18"/>
      <c r="X32" s="13"/>
      <c r="Y32" s="18"/>
      <c r="Z32" s="18"/>
      <c r="AA32" s="13"/>
      <c r="AB32" s="18"/>
      <c r="AC32" s="13"/>
      <c r="AD32" s="13"/>
      <c r="AE32" s="14"/>
    </row>
    <row r="33" spans="1:31" ht="54" customHeight="1" x14ac:dyDescent="0.3">
      <c r="A33" s="25">
        <v>30</v>
      </c>
      <c r="B33" s="26">
        <v>57</v>
      </c>
      <c r="C33" s="27" t="s">
        <v>26</v>
      </c>
      <c r="D33" s="27" t="s">
        <v>14</v>
      </c>
      <c r="E33" s="28" t="s">
        <v>27</v>
      </c>
      <c r="F33" s="27" t="s">
        <v>28</v>
      </c>
      <c r="G33" s="29" t="s">
        <v>124</v>
      </c>
      <c r="H33" s="27">
        <v>385</v>
      </c>
      <c r="I33" s="27">
        <v>24</v>
      </c>
      <c r="J33" s="27">
        <v>26</v>
      </c>
      <c r="K33" s="25">
        <f t="shared" si="0"/>
        <v>25</v>
      </c>
      <c r="L33" s="13">
        <v>877000</v>
      </c>
      <c r="M33" s="30">
        <f t="shared" si="1"/>
        <v>0.55872291904218929</v>
      </c>
      <c r="N33" s="13">
        <v>490000</v>
      </c>
      <c r="O33" s="13">
        <v>387000</v>
      </c>
      <c r="P33" s="31">
        <f t="shared" si="2"/>
        <v>0.44127708095781071</v>
      </c>
      <c r="Q33" s="31" t="str">
        <f t="shared" si="3"/>
        <v>ok</v>
      </c>
      <c r="R33" s="13">
        <f t="shared" si="4"/>
        <v>387000</v>
      </c>
      <c r="S33" s="13">
        <v>387000</v>
      </c>
      <c r="T33" s="13">
        <v>0</v>
      </c>
      <c r="U33" s="32" t="s">
        <v>71</v>
      </c>
      <c r="V33" s="18"/>
      <c r="W33" s="18"/>
      <c r="X33" s="13"/>
      <c r="Y33" s="18"/>
      <c r="Z33" s="18"/>
      <c r="AA33" s="13"/>
      <c r="AB33" s="18"/>
      <c r="AC33" s="13"/>
      <c r="AD33" s="13"/>
      <c r="AE33" s="14"/>
    </row>
    <row r="34" spans="1:31" ht="54" customHeight="1" x14ac:dyDescent="0.3">
      <c r="A34" s="25">
        <v>31</v>
      </c>
      <c r="B34" s="26">
        <v>139</v>
      </c>
      <c r="C34" s="27" t="s">
        <v>168</v>
      </c>
      <c r="D34" s="27" t="s">
        <v>14</v>
      </c>
      <c r="E34" s="28" t="s">
        <v>202</v>
      </c>
      <c r="F34" s="27" t="s">
        <v>203</v>
      </c>
      <c r="G34" s="29" t="s">
        <v>228</v>
      </c>
      <c r="H34" s="27">
        <v>718</v>
      </c>
      <c r="I34" s="27">
        <v>25</v>
      </c>
      <c r="J34" s="27">
        <v>25</v>
      </c>
      <c r="K34" s="25">
        <f t="shared" si="0"/>
        <v>25</v>
      </c>
      <c r="L34" s="13">
        <v>713400</v>
      </c>
      <c r="M34" s="30">
        <f t="shared" si="1"/>
        <v>0.43930473787496493</v>
      </c>
      <c r="N34" s="13">
        <v>313400</v>
      </c>
      <c r="O34" s="13">
        <v>400000</v>
      </c>
      <c r="P34" s="31">
        <f t="shared" si="2"/>
        <v>0.56069526212503507</v>
      </c>
      <c r="Q34" s="31" t="str">
        <f t="shared" si="3"/>
        <v>ok</v>
      </c>
      <c r="R34" s="13">
        <f t="shared" si="4"/>
        <v>400000</v>
      </c>
      <c r="S34" s="13">
        <v>400000</v>
      </c>
      <c r="T34" s="13">
        <v>0</v>
      </c>
      <c r="U34" s="32" t="s">
        <v>71</v>
      </c>
      <c r="V34" s="18"/>
      <c r="W34" s="18"/>
      <c r="X34" s="13"/>
      <c r="Y34" s="18"/>
      <c r="Z34" s="18"/>
      <c r="AA34" s="13"/>
      <c r="AB34" s="18"/>
      <c r="AC34" s="13"/>
      <c r="AD34" s="13"/>
      <c r="AE34" s="14"/>
    </row>
    <row r="35" spans="1:31" ht="54" customHeight="1" x14ac:dyDescent="0.3">
      <c r="A35" s="25">
        <v>32</v>
      </c>
      <c r="B35" s="26">
        <v>116</v>
      </c>
      <c r="C35" s="27" t="s">
        <v>156</v>
      </c>
      <c r="D35" s="27" t="s">
        <v>14</v>
      </c>
      <c r="E35" s="28" t="s">
        <v>178</v>
      </c>
      <c r="F35" s="27" t="s">
        <v>179</v>
      </c>
      <c r="G35" s="29" t="s">
        <v>216</v>
      </c>
      <c r="H35" s="27">
        <v>1000</v>
      </c>
      <c r="I35" s="27">
        <v>24</v>
      </c>
      <c r="J35" s="27">
        <v>25</v>
      </c>
      <c r="K35" s="25">
        <f t="shared" si="0"/>
        <v>24.5</v>
      </c>
      <c r="L35" s="13">
        <v>1820000</v>
      </c>
      <c r="M35" s="30">
        <f t="shared" si="1"/>
        <v>0.78021978021978022</v>
      </c>
      <c r="N35" s="13">
        <v>1420000</v>
      </c>
      <c r="O35" s="13">
        <v>400000</v>
      </c>
      <c r="P35" s="31">
        <f t="shared" si="2"/>
        <v>0.21978021978021978</v>
      </c>
      <c r="Q35" s="31" t="str">
        <f t="shared" si="3"/>
        <v>ok</v>
      </c>
      <c r="R35" s="13">
        <f t="shared" si="4"/>
        <v>400000</v>
      </c>
      <c r="S35" s="13">
        <v>400000</v>
      </c>
      <c r="T35" s="13">
        <v>0</v>
      </c>
      <c r="U35" s="32" t="s">
        <v>71</v>
      </c>
      <c r="V35" s="18"/>
      <c r="W35" s="18"/>
      <c r="X35" s="13"/>
      <c r="Y35" s="18"/>
      <c r="Z35" s="18"/>
      <c r="AA35" s="13"/>
      <c r="AB35" s="18"/>
      <c r="AC35" s="13"/>
      <c r="AD35" s="13"/>
      <c r="AE35" s="14"/>
    </row>
    <row r="36" spans="1:31" ht="54" customHeight="1" x14ac:dyDescent="0.3">
      <c r="A36" s="25">
        <v>33</v>
      </c>
      <c r="B36" s="26">
        <v>88</v>
      </c>
      <c r="C36" s="27" t="s">
        <v>130</v>
      </c>
      <c r="D36" s="27" t="s">
        <v>14</v>
      </c>
      <c r="E36" s="28" t="s">
        <v>152</v>
      </c>
      <c r="F36" s="27" t="s">
        <v>153</v>
      </c>
      <c r="G36" s="29" t="s">
        <v>143</v>
      </c>
      <c r="H36" s="27">
        <v>1157</v>
      </c>
      <c r="I36" s="27">
        <v>24</v>
      </c>
      <c r="J36" s="27">
        <v>25</v>
      </c>
      <c r="K36" s="25">
        <f t="shared" ref="K36:K57" si="5">(I36+J36)/2</f>
        <v>24.5</v>
      </c>
      <c r="L36" s="13">
        <v>1239993</v>
      </c>
      <c r="M36" s="30">
        <f t="shared" ref="M36:M57" si="6">N36/L36</f>
        <v>0.67741753380865855</v>
      </c>
      <c r="N36" s="13">
        <v>839993</v>
      </c>
      <c r="O36" s="13">
        <v>400000</v>
      </c>
      <c r="P36" s="31">
        <f t="shared" ref="P36:P57" si="7">O36/L36</f>
        <v>0.3225824661913414</v>
      </c>
      <c r="Q36" s="31" t="str">
        <f t="shared" ref="Q36:Q57" si="8">IF(P36&gt;60%,"chyba","ok")</f>
        <v>ok</v>
      </c>
      <c r="R36" s="13">
        <f t="shared" ref="R36:R57" si="9">O36</f>
        <v>400000</v>
      </c>
      <c r="S36" s="13">
        <v>400000</v>
      </c>
      <c r="T36" s="13">
        <v>0</v>
      </c>
      <c r="U36" s="32" t="s">
        <v>71</v>
      </c>
      <c r="V36" s="18"/>
      <c r="W36" s="18"/>
      <c r="X36" s="13"/>
      <c r="Y36" s="18"/>
      <c r="Z36" s="18"/>
      <c r="AA36" s="13"/>
      <c r="AB36" s="18"/>
      <c r="AC36" s="13"/>
      <c r="AD36" s="13"/>
      <c r="AE36" s="15"/>
    </row>
    <row r="37" spans="1:31" ht="54" customHeight="1" x14ac:dyDescent="0.3">
      <c r="A37" s="25">
        <v>34</v>
      </c>
      <c r="B37" s="26">
        <v>41</v>
      </c>
      <c r="C37" s="27" t="s">
        <v>114</v>
      </c>
      <c r="D37" s="27" t="s">
        <v>14</v>
      </c>
      <c r="E37" s="28" t="s">
        <v>117</v>
      </c>
      <c r="F37" s="27" t="s">
        <v>118</v>
      </c>
      <c r="G37" s="29" t="s">
        <v>116</v>
      </c>
      <c r="H37" s="27">
        <v>2449</v>
      </c>
      <c r="I37" s="27">
        <v>25</v>
      </c>
      <c r="J37" s="27">
        <v>24</v>
      </c>
      <c r="K37" s="25">
        <f t="shared" si="5"/>
        <v>24.5</v>
      </c>
      <c r="L37" s="13">
        <v>1188781</v>
      </c>
      <c r="M37" s="30">
        <f t="shared" si="6"/>
        <v>0.66352086717402115</v>
      </c>
      <c r="N37" s="13">
        <v>788781</v>
      </c>
      <c r="O37" s="13">
        <v>400000</v>
      </c>
      <c r="P37" s="31">
        <f t="shared" si="7"/>
        <v>0.33647913282597885</v>
      </c>
      <c r="Q37" s="31" t="str">
        <f t="shared" si="8"/>
        <v>ok</v>
      </c>
      <c r="R37" s="13">
        <f t="shared" si="9"/>
        <v>400000</v>
      </c>
      <c r="S37" s="13">
        <v>400000</v>
      </c>
      <c r="T37" s="13">
        <v>0</v>
      </c>
      <c r="U37" s="32" t="s">
        <v>71</v>
      </c>
      <c r="V37" s="18"/>
      <c r="W37" s="18"/>
      <c r="X37" s="13"/>
      <c r="Y37" s="18"/>
      <c r="Z37" s="18"/>
      <c r="AA37" s="13"/>
      <c r="AB37" s="18"/>
      <c r="AC37" s="13"/>
      <c r="AD37" s="13"/>
      <c r="AE37" s="14"/>
    </row>
    <row r="38" spans="1:31" ht="54" customHeight="1" x14ac:dyDescent="0.3">
      <c r="A38" s="25">
        <v>35</v>
      </c>
      <c r="B38" s="26">
        <v>110</v>
      </c>
      <c r="C38" s="27" t="s">
        <v>155</v>
      </c>
      <c r="D38" s="27" t="s">
        <v>14</v>
      </c>
      <c r="E38" s="28" t="s">
        <v>177</v>
      </c>
      <c r="F38" s="27" t="s">
        <v>176</v>
      </c>
      <c r="G38" s="29" t="s">
        <v>215</v>
      </c>
      <c r="H38" s="27">
        <v>486</v>
      </c>
      <c r="I38" s="27">
        <v>24</v>
      </c>
      <c r="J38" s="27">
        <v>25</v>
      </c>
      <c r="K38" s="25">
        <f t="shared" si="5"/>
        <v>24.5</v>
      </c>
      <c r="L38" s="13">
        <v>350000</v>
      </c>
      <c r="M38" s="30">
        <f t="shared" si="6"/>
        <v>0.56000000000000005</v>
      </c>
      <c r="N38" s="13">
        <v>196000</v>
      </c>
      <c r="O38" s="13">
        <v>154000</v>
      </c>
      <c r="P38" s="31">
        <f t="shared" si="7"/>
        <v>0.44</v>
      </c>
      <c r="Q38" s="31" t="str">
        <f t="shared" si="8"/>
        <v>ok</v>
      </c>
      <c r="R38" s="13">
        <f t="shared" si="9"/>
        <v>154000</v>
      </c>
      <c r="S38" s="13">
        <v>154000</v>
      </c>
      <c r="T38" s="13">
        <v>0</v>
      </c>
      <c r="U38" s="32" t="s">
        <v>71</v>
      </c>
      <c r="V38" s="18"/>
      <c r="W38" s="18"/>
      <c r="X38" s="13"/>
      <c r="Y38" s="18"/>
      <c r="Z38" s="18"/>
      <c r="AA38" s="13"/>
      <c r="AB38" s="18"/>
      <c r="AC38" s="13"/>
      <c r="AD38" s="13"/>
      <c r="AE38" s="14"/>
    </row>
    <row r="39" spans="1:31" ht="54" customHeight="1" x14ac:dyDescent="0.3">
      <c r="A39" s="25">
        <v>36</v>
      </c>
      <c r="B39" s="26">
        <v>142</v>
      </c>
      <c r="C39" s="27" t="s">
        <v>170</v>
      </c>
      <c r="D39" s="27" t="s">
        <v>14</v>
      </c>
      <c r="E39" s="28" t="s">
        <v>206</v>
      </c>
      <c r="F39" s="27" t="s">
        <v>207</v>
      </c>
      <c r="G39" s="29" t="s">
        <v>230</v>
      </c>
      <c r="H39" s="27">
        <v>287</v>
      </c>
      <c r="I39" s="27">
        <v>24</v>
      </c>
      <c r="J39" s="27">
        <v>25</v>
      </c>
      <c r="K39" s="25">
        <f t="shared" si="5"/>
        <v>24.5</v>
      </c>
      <c r="L39" s="13">
        <v>743300</v>
      </c>
      <c r="M39" s="30">
        <f t="shared" si="6"/>
        <v>0.46185927620072648</v>
      </c>
      <c r="N39" s="13">
        <v>343300</v>
      </c>
      <c r="O39" s="13">
        <v>400000</v>
      </c>
      <c r="P39" s="31">
        <f t="shared" si="7"/>
        <v>0.53814072379927347</v>
      </c>
      <c r="Q39" s="31" t="str">
        <f t="shared" si="8"/>
        <v>ok</v>
      </c>
      <c r="R39" s="13">
        <f t="shared" si="9"/>
        <v>400000</v>
      </c>
      <c r="S39" s="13">
        <v>400000</v>
      </c>
      <c r="T39" s="13">
        <v>0</v>
      </c>
      <c r="U39" s="32" t="s">
        <v>71</v>
      </c>
      <c r="V39" s="18"/>
      <c r="W39" s="18"/>
      <c r="X39" s="13"/>
      <c r="Y39" s="18"/>
      <c r="Z39" s="18"/>
      <c r="AA39" s="13"/>
      <c r="AB39" s="18"/>
      <c r="AC39" s="13"/>
      <c r="AD39" s="13"/>
      <c r="AE39" s="14"/>
    </row>
    <row r="40" spans="1:31" ht="54" customHeight="1" x14ac:dyDescent="0.3">
      <c r="A40" s="25">
        <v>37</v>
      </c>
      <c r="B40" s="26">
        <v>92</v>
      </c>
      <c r="C40" s="27" t="s">
        <v>37</v>
      </c>
      <c r="D40" s="27" t="s">
        <v>14</v>
      </c>
      <c r="E40" s="28" t="s">
        <v>38</v>
      </c>
      <c r="F40" s="27" t="s">
        <v>39</v>
      </c>
      <c r="G40" s="29" t="s">
        <v>131</v>
      </c>
      <c r="H40" s="27">
        <v>1285</v>
      </c>
      <c r="I40" s="27">
        <v>24</v>
      </c>
      <c r="J40" s="27">
        <v>25</v>
      </c>
      <c r="K40" s="25">
        <f t="shared" si="5"/>
        <v>24.5</v>
      </c>
      <c r="L40" s="13">
        <v>605407</v>
      </c>
      <c r="M40" s="30">
        <f t="shared" si="6"/>
        <v>0.40007300873627161</v>
      </c>
      <c r="N40" s="13">
        <v>242207</v>
      </c>
      <c r="O40" s="13">
        <v>363200</v>
      </c>
      <c r="P40" s="31">
        <f t="shared" si="7"/>
        <v>0.59992699126372839</v>
      </c>
      <c r="Q40" s="31" t="str">
        <f t="shared" si="8"/>
        <v>ok</v>
      </c>
      <c r="R40" s="13">
        <f t="shared" si="9"/>
        <v>363200</v>
      </c>
      <c r="S40" s="13">
        <v>363200</v>
      </c>
      <c r="T40" s="13">
        <v>0</v>
      </c>
      <c r="U40" s="32" t="s">
        <v>71</v>
      </c>
      <c r="V40" s="18"/>
      <c r="W40" s="18"/>
      <c r="X40" s="13"/>
      <c r="Y40" s="18"/>
      <c r="Z40" s="18"/>
      <c r="AA40" s="13"/>
      <c r="AB40" s="18"/>
      <c r="AC40" s="13"/>
      <c r="AD40" s="13"/>
      <c r="AE40" s="14"/>
    </row>
    <row r="41" spans="1:31" ht="54" customHeight="1" x14ac:dyDescent="0.3">
      <c r="A41" s="25">
        <v>38</v>
      </c>
      <c r="B41" s="26">
        <v>15</v>
      </c>
      <c r="C41" s="27" t="s">
        <v>95</v>
      </c>
      <c r="D41" s="27" t="s">
        <v>14</v>
      </c>
      <c r="E41" s="28" t="s">
        <v>97</v>
      </c>
      <c r="F41" s="27" t="s">
        <v>98</v>
      </c>
      <c r="G41" s="29" t="s">
        <v>96</v>
      </c>
      <c r="H41" s="27">
        <v>2373</v>
      </c>
      <c r="I41" s="27">
        <v>24</v>
      </c>
      <c r="J41" s="27">
        <v>24</v>
      </c>
      <c r="K41" s="25">
        <f t="shared" si="5"/>
        <v>24</v>
      </c>
      <c r="L41" s="13">
        <v>2117884.61</v>
      </c>
      <c r="M41" s="30">
        <f t="shared" si="6"/>
        <v>0.811132297712858</v>
      </c>
      <c r="N41" s="13">
        <v>1717884.61</v>
      </c>
      <c r="O41" s="13">
        <v>400000</v>
      </c>
      <c r="P41" s="31">
        <f t="shared" si="7"/>
        <v>0.18886770228714209</v>
      </c>
      <c r="Q41" s="31" t="str">
        <f t="shared" si="8"/>
        <v>ok</v>
      </c>
      <c r="R41" s="13">
        <f t="shared" si="9"/>
        <v>400000</v>
      </c>
      <c r="S41" s="13">
        <v>400000</v>
      </c>
      <c r="T41" s="13">
        <v>0</v>
      </c>
      <c r="U41" s="32" t="s">
        <v>71</v>
      </c>
      <c r="V41" s="18"/>
      <c r="W41" s="18"/>
      <c r="X41" s="13"/>
      <c r="Y41" s="18"/>
      <c r="Z41" s="18"/>
      <c r="AA41" s="13"/>
      <c r="AB41" s="18"/>
      <c r="AC41" s="13"/>
      <c r="AD41" s="13"/>
      <c r="AE41" s="14"/>
    </row>
    <row r="42" spans="1:31" ht="54" customHeight="1" x14ac:dyDescent="0.3">
      <c r="A42" s="25">
        <v>39</v>
      </c>
      <c r="B42" s="26">
        <v>135</v>
      </c>
      <c r="C42" s="27" t="s">
        <v>165</v>
      </c>
      <c r="D42" s="27" t="s">
        <v>14</v>
      </c>
      <c r="E42" s="28" t="s">
        <v>196</v>
      </c>
      <c r="F42" s="27" t="s">
        <v>197</v>
      </c>
      <c r="G42" s="29" t="s">
        <v>225</v>
      </c>
      <c r="H42" s="27">
        <v>1612</v>
      </c>
      <c r="I42" s="27">
        <v>24</v>
      </c>
      <c r="J42" s="27">
        <v>24</v>
      </c>
      <c r="K42" s="25">
        <f t="shared" si="5"/>
        <v>24</v>
      </c>
      <c r="L42" s="13">
        <v>1777777</v>
      </c>
      <c r="M42" s="30">
        <f t="shared" si="6"/>
        <v>0.77499990156245691</v>
      </c>
      <c r="N42" s="13">
        <v>1377777</v>
      </c>
      <c r="O42" s="13">
        <v>400000</v>
      </c>
      <c r="P42" s="31">
        <f t="shared" si="7"/>
        <v>0.22500009843754307</v>
      </c>
      <c r="Q42" s="31" t="str">
        <f t="shared" si="8"/>
        <v>ok</v>
      </c>
      <c r="R42" s="13">
        <f t="shared" si="9"/>
        <v>400000</v>
      </c>
      <c r="S42" s="13">
        <v>400000</v>
      </c>
      <c r="T42" s="13">
        <v>0</v>
      </c>
      <c r="U42" s="32" t="s">
        <v>71</v>
      </c>
      <c r="V42" s="18"/>
      <c r="W42" s="18"/>
      <c r="X42" s="13"/>
      <c r="Y42" s="18"/>
      <c r="Z42" s="18"/>
      <c r="AA42" s="13"/>
      <c r="AB42" s="18"/>
      <c r="AC42" s="13"/>
      <c r="AD42" s="13"/>
      <c r="AE42" s="14"/>
    </row>
    <row r="43" spans="1:31" ht="54" customHeight="1" x14ac:dyDescent="0.3">
      <c r="A43" s="25">
        <v>40</v>
      </c>
      <c r="B43" s="26">
        <v>98</v>
      </c>
      <c r="C43" s="27" t="s">
        <v>128</v>
      </c>
      <c r="D43" s="27" t="s">
        <v>14</v>
      </c>
      <c r="E43" s="28" t="s">
        <v>148</v>
      </c>
      <c r="F43" s="27" t="s">
        <v>149</v>
      </c>
      <c r="G43" s="29" t="s">
        <v>141</v>
      </c>
      <c r="H43" s="27">
        <v>288</v>
      </c>
      <c r="I43" s="27">
        <v>24</v>
      </c>
      <c r="J43" s="27">
        <v>24</v>
      </c>
      <c r="K43" s="25">
        <f t="shared" si="5"/>
        <v>24</v>
      </c>
      <c r="L43" s="13">
        <v>842471</v>
      </c>
      <c r="M43" s="30">
        <f t="shared" si="6"/>
        <v>0.70325388054900406</v>
      </c>
      <c r="N43" s="13">
        <v>592471</v>
      </c>
      <c r="O43" s="13">
        <v>250000</v>
      </c>
      <c r="P43" s="31">
        <f t="shared" si="7"/>
        <v>0.29674611945099594</v>
      </c>
      <c r="Q43" s="31" t="str">
        <f t="shared" si="8"/>
        <v>ok</v>
      </c>
      <c r="R43" s="13">
        <f t="shared" si="9"/>
        <v>250000</v>
      </c>
      <c r="S43" s="13">
        <v>0</v>
      </c>
      <c r="T43" s="13">
        <v>250000</v>
      </c>
      <c r="U43" s="32" t="s">
        <v>71</v>
      </c>
      <c r="V43" s="18"/>
      <c r="W43" s="18"/>
      <c r="X43" s="13"/>
      <c r="Y43" s="18"/>
      <c r="Z43" s="18"/>
      <c r="AA43" s="13"/>
      <c r="AB43" s="18"/>
      <c r="AC43" s="13"/>
      <c r="AD43" s="13"/>
      <c r="AE43" s="14"/>
    </row>
    <row r="44" spans="1:31" ht="54" customHeight="1" x14ac:dyDescent="0.3">
      <c r="A44" s="25">
        <v>41</v>
      </c>
      <c r="B44" s="26">
        <v>7</v>
      </c>
      <c r="C44" s="27" t="s">
        <v>88</v>
      </c>
      <c r="D44" s="27" t="s">
        <v>14</v>
      </c>
      <c r="E44" s="28" t="s">
        <v>89</v>
      </c>
      <c r="F44" s="27" t="s">
        <v>90</v>
      </c>
      <c r="G44" s="29" t="s">
        <v>92</v>
      </c>
      <c r="H44" s="27">
        <v>162</v>
      </c>
      <c r="I44" s="27">
        <v>23</v>
      </c>
      <c r="J44" s="27">
        <v>25</v>
      </c>
      <c r="K44" s="25">
        <f t="shared" si="5"/>
        <v>24</v>
      </c>
      <c r="L44" s="13">
        <v>1318606</v>
      </c>
      <c r="M44" s="30">
        <f t="shared" si="6"/>
        <v>0.69664934028815284</v>
      </c>
      <c r="N44" s="13">
        <v>918606</v>
      </c>
      <c r="O44" s="13">
        <v>400000</v>
      </c>
      <c r="P44" s="31">
        <f t="shared" si="7"/>
        <v>0.30335065971184721</v>
      </c>
      <c r="Q44" s="31" t="str">
        <f t="shared" si="8"/>
        <v>ok</v>
      </c>
      <c r="R44" s="13">
        <f t="shared" si="9"/>
        <v>400000</v>
      </c>
      <c r="S44" s="13">
        <v>400000</v>
      </c>
      <c r="T44" s="13">
        <v>0</v>
      </c>
      <c r="U44" s="32" t="s">
        <v>71</v>
      </c>
      <c r="V44" s="18"/>
      <c r="W44" s="18"/>
      <c r="X44" s="13"/>
      <c r="Y44" s="18"/>
      <c r="Z44" s="18"/>
      <c r="AA44" s="13"/>
      <c r="AB44" s="18"/>
      <c r="AC44" s="13"/>
      <c r="AD44" s="13"/>
      <c r="AE44" s="14"/>
    </row>
    <row r="45" spans="1:31" ht="54" customHeight="1" x14ac:dyDescent="0.3">
      <c r="A45" s="25">
        <v>42</v>
      </c>
      <c r="B45" s="26">
        <v>89</v>
      </c>
      <c r="C45" s="27" t="s">
        <v>82</v>
      </c>
      <c r="D45" s="27" t="s">
        <v>14</v>
      </c>
      <c r="E45" s="28" t="s">
        <v>83</v>
      </c>
      <c r="F45" s="27" t="s">
        <v>84</v>
      </c>
      <c r="G45" s="29" t="s">
        <v>138</v>
      </c>
      <c r="H45" s="27">
        <v>1191</v>
      </c>
      <c r="I45" s="27">
        <v>24</v>
      </c>
      <c r="J45" s="27">
        <v>24</v>
      </c>
      <c r="K45" s="25">
        <f t="shared" si="5"/>
        <v>24</v>
      </c>
      <c r="L45" s="13">
        <v>1077276</v>
      </c>
      <c r="M45" s="30">
        <f t="shared" si="6"/>
        <v>0.62869311114329107</v>
      </c>
      <c r="N45" s="13">
        <v>677276</v>
      </c>
      <c r="O45" s="13">
        <v>400000</v>
      </c>
      <c r="P45" s="31">
        <f t="shared" si="7"/>
        <v>0.37130688885670898</v>
      </c>
      <c r="Q45" s="31" t="str">
        <f t="shared" si="8"/>
        <v>ok</v>
      </c>
      <c r="R45" s="13">
        <f t="shared" si="9"/>
        <v>400000</v>
      </c>
      <c r="S45" s="13">
        <v>400000</v>
      </c>
      <c r="T45" s="13">
        <v>0</v>
      </c>
      <c r="U45" s="32" t="s">
        <v>71</v>
      </c>
      <c r="V45" s="19"/>
      <c r="W45" s="19"/>
      <c r="X45" s="20"/>
      <c r="Y45" s="19"/>
      <c r="Z45" s="19"/>
      <c r="AA45" s="20"/>
      <c r="AB45" s="19"/>
      <c r="AC45" s="20"/>
      <c r="AD45" s="20"/>
      <c r="AE45" s="21"/>
    </row>
    <row r="46" spans="1:31" ht="54" customHeight="1" x14ac:dyDescent="0.3">
      <c r="A46" s="25">
        <v>43</v>
      </c>
      <c r="B46" s="26">
        <v>37</v>
      </c>
      <c r="C46" s="27" t="s">
        <v>16</v>
      </c>
      <c r="D46" s="27" t="s">
        <v>14</v>
      </c>
      <c r="E46" s="28" t="s">
        <v>17</v>
      </c>
      <c r="F46" s="27" t="s">
        <v>18</v>
      </c>
      <c r="G46" s="29" t="s">
        <v>109</v>
      </c>
      <c r="H46" s="27">
        <v>661</v>
      </c>
      <c r="I46" s="27">
        <v>23</v>
      </c>
      <c r="J46" s="27">
        <v>25</v>
      </c>
      <c r="K46" s="25">
        <f t="shared" si="5"/>
        <v>24</v>
      </c>
      <c r="L46" s="13">
        <v>1036000</v>
      </c>
      <c r="M46" s="30">
        <f t="shared" si="6"/>
        <v>0.61389961389961389</v>
      </c>
      <c r="N46" s="13">
        <v>636000</v>
      </c>
      <c r="O46" s="13">
        <v>400000</v>
      </c>
      <c r="P46" s="31">
        <f t="shared" si="7"/>
        <v>0.38610038610038611</v>
      </c>
      <c r="Q46" s="31" t="str">
        <f t="shared" si="8"/>
        <v>ok</v>
      </c>
      <c r="R46" s="13">
        <f t="shared" si="9"/>
        <v>400000</v>
      </c>
      <c r="S46" s="13">
        <v>400000</v>
      </c>
      <c r="T46" s="13">
        <v>0</v>
      </c>
      <c r="U46" s="32" t="s">
        <v>71</v>
      </c>
      <c r="V46" s="22"/>
      <c r="W46" s="18"/>
      <c r="X46" s="13"/>
      <c r="Y46" s="18"/>
      <c r="Z46" s="18"/>
      <c r="AA46" s="13"/>
      <c r="AB46" s="18"/>
      <c r="AC46" s="13"/>
      <c r="AD46" s="13"/>
      <c r="AE46" s="14"/>
    </row>
    <row r="47" spans="1:31" ht="54" customHeight="1" x14ac:dyDescent="0.3">
      <c r="A47" s="25">
        <v>44</v>
      </c>
      <c r="B47" s="26">
        <v>73</v>
      </c>
      <c r="C47" s="27" t="s">
        <v>33</v>
      </c>
      <c r="D47" s="27" t="s">
        <v>14</v>
      </c>
      <c r="E47" s="28" t="s">
        <v>34</v>
      </c>
      <c r="F47" s="27" t="s">
        <v>35</v>
      </c>
      <c r="G47" s="29" t="s">
        <v>134</v>
      </c>
      <c r="H47" s="27">
        <v>948</v>
      </c>
      <c r="I47" s="27">
        <v>24</v>
      </c>
      <c r="J47" s="27">
        <v>24</v>
      </c>
      <c r="K47" s="25">
        <f t="shared" si="5"/>
        <v>24</v>
      </c>
      <c r="L47" s="13">
        <v>972850</v>
      </c>
      <c r="M47" s="30">
        <f t="shared" si="6"/>
        <v>0.60117181477103354</v>
      </c>
      <c r="N47" s="13">
        <v>584850</v>
      </c>
      <c r="O47" s="13">
        <v>388000</v>
      </c>
      <c r="P47" s="31">
        <f t="shared" si="7"/>
        <v>0.39882818522896646</v>
      </c>
      <c r="Q47" s="31" t="str">
        <f t="shared" si="8"/>
        <v>ok</v>
      </c>
      <c r="R47" s="13">
        <f t="shared" si="9"/>
        <v>388000</v>
      </c>
      <c r="S47" s="13">
        <v>388000</v>
      </c>
      <c r="T47" s="13">
        <v>0</v>
      </c>
      <c r="U47" s="32" t="s">
        <v>71</v>
      </c>
      <c r="V47" s="18"/>
      <c r="W47" s="18"/>
      <c r="X47" s="13"/>
      <c r="Y47" s="18"/>
      <c r="Z47" s="18"/>
      <c r="AA47" s="13"/>
      <c r="AB47" s="18"/>
      <c r="AC47" s="13"/>
      <c r="AD47" s="13"/>
      <c r="AE47" s="14"/>
    </row>
    <row r="48" spans="1:31" ht="54" customHeight="1" x14ac:dyDescent="0.3">
      <c r="A48" s="25">
        <v>45</v>
      </c>
      <c r="B48" s="26">
        <v>52</v>
      </c>
      <c r="C48" s="27" t="s">
        <v>44</v>
      </c>
      <c r="D48" s="27" t="s">
        <v>14</v>
      </c>
      <c r="E48" s="28" t="s">
        <v>45</v>
      </c>
      <c r="F48" s="27" t="s">
        <v>43</v>
      </c>
      <c r="G48" s="29" t="s">
        <v>110</v>
      </c>
      <c r="H48" s="27">
        <v>566</v>
      </c>
      <c r="I48" s="27">
        <v>24</v>
      </c>
      <c r="J48" s="27">
        <v>24</v>
      </c>
      <c r="K48" s="25">
        <f t="shared" si="5"/>
        <v>24</v>
      </c>
      <c r="L48" s="13">
        <v>999874</v>
      </c>
      <c r="M48" s="30">
        <f t="shared" si="6"/>
        <v>0.60104973226626557</v>
      </c>
      <c r="N48" s="13">
        <v>600974</v>
      </c>
      <c r="O48" s="13">
        <v>398900</v>
      </c>
      <c r="P48" s="31">
        <f t="shared" si="7"/>
        <v>0.39895026773373443</v>
      </c>
      <c r="Q48" s="31" t="str">
        <f t="shared" si="8"/>
        <v>ok</v>
      </c>
      <c r="R48" s="13">
        <f t="shared" si="9"/>
        <v>398900</v>
      </c>
      <c r="S48" s="13">
        <v>398900</v>
      </c>
      <c r="T48" s="13">
        <v>0</v>
      </c>
      <c r="U48" s="32" t="s">
        <v>71</v>
      </c>
      <c r="V48" s="18"/>
      <c r="W48" s="18"/>
      <c r="X48" s="13"/>
      <c r="Y48" s="18"/>
      <c r="Z48" s="18"/>
      <c r="AA48" s="13"/>
      <c r="AB48" s="18"/>
      <c r="AC48" s="13"/>
      <c r="AD48" s="13"/>
      <c r="AE48" s="16"/>
    </row>
    <row r="49" spans="1:31" ht="54" customHeight="1" x14ac:dyDescent="0.3">
      <c r="A49" s="25">
        <v>46</v>
      </c>
      <c r="B49" s="26">
        <v>95</v>
      </c>
      <c r="C49" s="27" t="s">
        <v>40</v>
      </c>
      <c r="D49" s="27" t="s">
        <v>14</v>
      </c>
      <c r="E49" s="28" t="s">
        <v>41</v>
      </c>
      <c r="F49" s="27" t="s">
        <v>42</v>
      </c>
      <c r="G49" s="29" t="s">
        <v>135</v>
      </c>
      <c r="H49" s="27">
        <v>541</v>
      </c>
      <c r="I49" s="27">
        <v>24</v>
      </c>
      <c r="J49" s="27">
        <v>24</v>
      </c>
      <c r="K49" s="25">
        <f t="shared" si="5"/>
        <v>24</v>
      </c>
      <c r="L49" s="13">
        <v>1001000</v>
      </c>
      <c r="M49" s="30">
        <f t="shared" si="6"/>
        <v>0.60039960039960039</v>
      </c>
      <c r="N49" s="13">
        <v>601000</v>
      </c>
      <c r="O49" s="13">
        <v>400000</v>
      </c>
      <c r="P49" s="31">
        <f t="shared" si="7"/>
        <v>0.39960039960039961</v>
      </c>
      <c r="Q49" s="31" t="str">
        <f t="shared" si="8"/>
        <v>ok</v>
      </c>
      <c r="R49" s="13">
        <f t="shared" si="9"/>
        <v>400000</v>
      </c>
      <c r="S49" s="13">
        <v>400000</v>
      </c>
      <c r="T49" s="13">
        <v>0</v>
      </c>
      <c r="U49" s="32" t="s">
        <v>71</v>
      </c>
      <c r="V49" s="18"/>
      <c r="W49" s="18"/>
      <c r="X49" s="13"/>
      <c r="Y49" s="18"/>
      <c r="Z49" s="18"/>
      <c r="AA49" s="13"/>
      <c r="AB49" s="18"/>
      <c r="AC49" s="13"/>
      <c r="AD49" s="13"/>
      <c r="AE49" s="14"/>
    </row>
    <row r="50" spans="1:31" ht="54" customHeight="1" x14ac:dyDescent="0.3">
      <c r="A50" s="25">
        <v>47</v>
      </c>
      <c r="B50" s="26">
        <v>47</v>
      </c>
      <c r="C50" s="27" t="s">
        <v>52</v>
      </c>
      <c r="D50" s="27" t="s">
        <v>14</v>
      </c>
      <c r="E50" s="28" t="s">
        <v>53</v>
      </c>
      <c r="F50" s="27" t="s">
        <v>54</v>
      </c>
      <c r="G50" s="29" t="s">
        <v>111</v>
      </c>
      <c r="H50" s="27">
        <v>1710</v>
      </c>
      <c r="I50" s="27">
        <v>26</v>
      </c>
      <c r="J50" s="27">
        <v>22</v>
      </c>
      <c r="K50" s="25">
        <f t="shared" si="5"/>
        <v>24</v>
      </c>
      <c r="L50" s="13">
        <v>1000500</v>
      </c>
      <c r="M50" s="30">
        <f t="shared" si="6"/>
        <v>0.60019990004997503</v>
      </c>
      <c r="N50" s="13">
        <v>600500</v>
      </c>
      <c r="O50" s="13">
        <v>400000</v>
      </c>
      <c r="P50" s="31">
        <f t="shared" si="7"/>
        <v>0.39980009995002497</v>
      </c>
      <c r="Q50" s="31" t="str">
        <f t="shared" si="8"/>
        <v>ok</v>
      </c>
      <c r="R50" s="13">
        <f t="shared" si="9"/>
        <v>400000</v>
      </c>
      <c r="S50" s="13">
        <v>400000</v>
      </c>
      <c r="T50" s="13">
        <v>0</v>
      </c>
      <c r="U50" s="32" t="s">
        <v>71</v>
      </c>
      <c r="V50" s="18"/>
      <c r="W50" s="18"/>
      <c r="X50" s="13"/>
      <c r="Y50" s="18"/>
      <c r="Z50" s="18"/>
      <c r="AA50" s="13"/>
      <c r="AB50" s="18"/>
      <c r="AC50" s="13"/>
      <c r="AD50" s="13"/>
      <c r="AE50" s="14"/>
    </row>
    <row r="51" spans="1:31" ht="54" customHeight="1" x14ac:dyDescent="0.3">
      <c r="A51" s="25">
        <v>48</v>
      </c>
      <c r="B51" s="26">
        <v>71</v>
      </c>
      <c r="C51" s="27" t="s">
        <v>55</v>
      </c>
      <c r="D51" s="27" t="s">
        <v>14</v>
      </c>
      <c r="E51" s="28" t="s">
        <v>56</v>
      </c>
      <c r="F51" s="27" t="s">
        <v>57</v>
      </c>
      <c r="G51" s="29" t="s">
        <v>133</v>
      </c>
      <c r="H51" s="27">
        <v>281</v>
      </c>
      <c r="I51" s="27">
        <v>25</v>
      </c>
      <c r="J51" s="27">
        <v>23</v>
      </c>
      <c r="K51" s="25">
        <f t="shared" si="5"/>
        <v>24</v>
      </c>
      <c r="L51" s="13">
        <v>767886</v>
      </c>
      <c r="M51" s="30">
        <f t="shared" si="6"/>
        <v>0.56503960223262306</v>
      </c>
      <c r="N51" s="13">
        <v>433886</v>
      </c>
      <c r="O51" s="13">
        <v>334000</v>
      </c>
      <c r="P51" s="31">
        <f t="shared" si="7"/>
        <v>0.43496039776737694</v>
      </c>
      <c r="Q51" s="31" t="str">
        <f t="shared" si="8"/>
        <v>ok</v>
      </c>
      <c r="R51" s="13">
        <f t="shared" si="9"/>
        <v>334000</v>
      </c>
      <c r="S51" s="13">
        <v>334000</v>
      </c>
      <c r="T51" s="13">
        <v>0</v>
      </c>
      <c r="U51" s="32" t="s">
        <v>71</v>
      </c>
      <c r="V51" s="18"/>
      <c r="W51" s="18"/>
      <c r="X51" s="13"/>
      <c r="Y51" s="18"/>
      <c r="Z51" s="18"/>
      <c r="AA51" s="13"/>
      <c r="AB51" s="18"/>
      <c r="AC51" s="13"/>
      <c r="AD51" s="13"/>
      <c r="AE51" s="14"/>
    </row>
    <row r="52" spans="1:31" ht="54" customHeight="1" x14ac:dyDescent="0.3">
      <c r="A52" s="25">
        <v>49</v>
      </c>
      <c r="B52" s="26">
        <v>128</v>
      </c>
      <c r="C52" s="27" t="s">
        <v>159</v>
      </c>
      <c r="D52" s="27" t="s">
        <v>14</v>
      </c>
      <c r="E52" s="28" t="s">
        <v>184</v>
      </c>
      <c r="F52" s="27" t="s">
        <v>185</v>
      </c>
      <c r="G52" s="29" t="s">
        <v>219</v>
      </c>
      <c r="H52" s="27">
        <v>299</v>
      </c>
      <c r="I52" s="27">
        <v>25</v>
      </c>
      <c r="J52" s="27">
        <v>23</v>
      </c>
      <c r="K52" s="25">
        <f t="shared" si="5"/>
        <v>24</v>
      </c>
      <c r="L52" s="13">
        <v>450000</v>
      </c>
      <c r="M52" s="30">
        <f t="shared" si="6"/>
        <v>0.56000000000000005</v>
      </c>
      <c r="N52" s="13">
        <v>252000</v>
      </c>
      <c r="O52" s="13">
        <v>198000</v>
      </c>
      <c r="P52" s="31">
        <f t="shared" si="7"/>
        <v>0.44</v>
      </c>
      <c r="Q52" s="31" t="str">
        <f t="shared" si="8"/>
        <v>ok</v>
      </c>
      <c r="R52" s="13">
        <f t="shared" si="9"/>
        <v>198000</v>
      </c>
      <c r="S52" s="13">
        <v>198000</v>
      </c>
      <c r="T52" s="13">
        <v>0</v>
      </c>
      <c r="U52" s="32" t="s">
        <v>71</v>
      </c>
      <c r="V52" s="18"/>
      <c r="W52" s="18"/>
      <c r="X52" s="13"/>
      <c r="Y52" s="18"/>
      <c r="Z52" s="18"/>
      <c r="AA52" s="13"/>
      <c r="AB52" s="18"/>
      <c r="AC52" s="13"/>
      <c r="AD52" s="13"/>
      <c r="AE52" s="14"/>
    </row>
    <row r="53" spans="1:31" ht="54" customHeight="1" x14ac:dyDescent="0.3">
      <c r="A53" s="25">
        <v>50</v>
      </c>
      <c r="B53" s="26">
        <v>140</v>
      </c>
      <c r="C53" s="27" t="s">
        <v>169</v>
      </c>
      <c r="D53" s="27" t="s">
        <v>14</v>
      </c>
      <c r="E53" s="28" t="s">
        <v>204</v>
      </c>
      <c r="F53" s="27" t="s">
        <v>205</v>
      </c>
      <c r="G53" s="29" t="s">
        <v>229</v>
      </c>
      <c r="H53" s="27">
        <v>624</v>
      </c>
      <c r="I53" s="27">
        <v>24</v>
      </c>
      <c r="J53" s="27">
        <v>24</v>
      </c>
      <c r="K53" s="25">
        <f t="shared" si="5"/>
        <v>24</v>
      </c>
      <c r="L53" s="13">
        <v>290000</v>
      </c>
      <c r="M53" s="30">
        <f t="shared" si="6"/>
        <v>0.5</v>
      </c>
      <c r="N53" s="13">
        <v>145000</v>
      </c>
      <c r="O53" s="13">
        <v>145000</v>
      </c>
      <c r="P53" s="31">
        <f t="shared" si="7"/>
        <v>0.5</v>
      </c>
      <c r="Q53" s="31" t="str">
        <f t="shared" si="8"/>
        <v>ok</v>
      </c>
      <c r="R53" s="13">
        <f t="shared" si="9"/>
        <v>145000</v>
      </c>
      <c r="S53" s="13">
        <v>145000</v>
      </c>
      <c r="T53" s="13">
        <v>0</v>
      </c>
      <c r="U53" s="32" t="s">
        <v>71</v>
      </c>
      <c r="V53" s="18"/>
      <c r="W53" s="18"/>
      <c r="X53" s="13"/>
      <c r="Y53" s="18"/>
      <c r="Z53" s="18"/>
      <c r="AA53" s="13"/>
      <c r="AB53" s="18"/>
      <c r="AC53" s="13"/>
      <c r="AD53" s="13"/>
      <c r="AE53" s="14"/>
    </row>
    <row r="54" spans="1:31" ht="54" customHeight="1" x14ac:dyDescent="0.3">
      <c r="A54" s="37">
        <v>51</v>
      </c>
      <c r="B54" s="38">
        <v>111</v>
      </c>
      <c r="C54" s="39" t="s">
        <v>236</v>
      </c>
      <c r="D54" s="39" t="s">
        <v>14</v>
      </c>
      <c r="E54" s="40" t="s">
        <v>237</v>
      </c>
      <c r="F54" s="39" t="s">
        <v>238</v>
      </c>
      <c r="G54" s="41" t="s">
        <v>239</v>
      </c>
      <c r="H54" s="39">
        <v>1879</v>
      </c>
      <c r="I54" s="39">
        <v>24</v>
      </c>
      <c r="J54" s="39">
        <v>24</v>
      </c>
      <c r="K54" s="37">
        <f t="shared" si="5"/>
        <v>24</v>
      </c>
      <c r="L54" s="35">
        <v>767437</v>
      </c>
      <c r="M54" s="42">
        <f t="shared" si="6"/>
        <v>0.47878457775687122</v>
      </c>
      <c r="N54" s="35">
        <v>367437</v>
      </c>
      <c r="O54" s="35">
        <v>400000</v>
      </c>
      <c r="P54" s="43">
        <f t="shared" si="7"/>
        <v>0.52121542224312878</v>
      </c>
      <c r="Q54" s="43" t="str">
        <f t="shared" si="8"/>
        <v>ok</v>
      </c>
      <c r="R54" s="35">
        <f t="shared" si="9"/>
        <v>400000</v>
      </c>
      <c r="S54" s="35">
        <v>400000</v>
      </c>
      <c r="T54" s="35">
        <v>0</v>
      </c>
      <c r="U54" s="44" t="s">
        <v>71</v>
      </c>
      <c r="V54" s="34"/>
      <c r="W54" s="34"/>
      <c r="X54" s="35"/>
      <c r="Y54" s="34"/>
      <c r="Z54" s="34"/>
      <c r="AA54" s="35"/>
      <c r="AB54" s="34"/>
      <c r="AC54" s="35"/>
      <c r="AD54" s="35"/>
      <c r="AE54" s="36"/>
    </row>
    <row r="55" spans="1:31" ht="54" customHeight="1" x14ac:dyDescent="0.3">
      <c r="A55" s="37">
        <v>52</v>
      </c>
      <c r="B55" s="38">
        <v>143</v>
      </c>
      <c r="C55" s="39" t="s">
        <v>240</v>
      </c>
      <c r="D55" s="39" t="s">
        <v>14</v>
      </c>
      <c r="E55" s="40" t="s">
        <v>241</v>
      </c>
      <c r="F55" s="39" t="s">
        <v>242</v>
      </c>
      <c r="G55" s="41" t="s">
        <v>243</v>
      </c>
      <c r="H55" s="39">
        <v>908</v>
      </c>
      <c r="I55" s="39">
        <v>24</v>
      </c>
      <c r="J55" s="39">
        <v>24</v>
      </c>
      <c r="K55" s="37">
        <f t="shared" si="5"/>
        <v>24</v>
      </c>
      <c r="L55" s="35">
        <v>655000</v>
      </c>
      <c r="M55" s="42">
        <f t="shared" si="6"/>
        <v>0.46564885496183206</v>
      </c>
      <c r="N55" s="35">
        <v>305000</v>
      </c>
      <c r="O55" s="35">
        <v>350000</v>
      </c>
      <c r="P55" s="43">
        <f t="shared" si="7"/>
        <v>0.53435114503816794</v>
      </c>
      <c r="Q55" s="43" t="str">
        <f t="shared" si="8"/>
        <v>ok</v>
      </c>
      <c r="R55" s="35">
        <f t="shared" si="9"/>
        <v>350000</v>
      </c>
      <c r="S55" s="35">
        <v>350000</v>
      </c>
      <c r="T55" s="35">
        <v>0</v>
      </c>
      <c r="U55" s="44" t="s">
        <v>71</v>
      </c>
      <c r="V55" s="34"/>
      <c r="W55" s="34"/>
      <c r="X55" s="35"/>
      <c r="Y55" s="34"/>
      <c r="Z55" s="34"/>
      <c r="AA55" s="35"/>
      <c r="AB55" s="34"/>
      <c r="AC55" s="35"/>
      <c r="AD55" s="35"/>
      <c r="AE55" s="36"/>
    </row>
    <row r="56" spans="1:31" ht="54" customHeight="1" x14ac:dyDescent="0.3">
      <c r="A56" s="37">
        <v>53</v>
      </c>
      <c r="B56" s="38">
        <v>115</v>
      </c>
      <c r="C56" s="39" t="s">
        <v>244</v>
      </c>
      <c r="D56" s="39" t="s">
        <v>14</v>
      </c>
      <c r="E56" s="40" t="s">
        <v>245</v>
      </c>
      <c r="F56" s="39" t="s">
        <v>246</v>
      </c>
      <c r="G56" s="41" t="s">
        <v>247</v>
      </c>
      <c r="H56" s="39">
        <v>591</v>
      </c>
      <c r="I56" s="39">
        <v>24</v>
      </c>
      <c r="J56" s="39">
        <v>24</v>
      </c>
      <c r="K56" s="37">
        <f t="shared" si="5"/>
        <v>24</v>
      </c>
      <c r="L56" s="35">
        <v>707578</v>
      </c>
      <c r="M56" s="42">
        <f t="shared" si="6"/>
        <v>0.45023728832722326</v>
      </c>
      <c r="N56" s="35">
        <v>318578</v>
      </c>
      <c r="O56" s="35">
        <v>389000</v>
      </c>
      <c r="P56" s="43">
        <f t="shared" si="7"/>
        <v>0.54976271167277668</v>
      </c>
      <c r="Q56" s="43" t="str">
        <f t="shared" si="8"/>
        <v>ok</v>
      </c>
      <c r="R56" s="35">
        <f t="shared" si="9"/>
        <v>389000</v>
      </c>
      <c r="S56" s="35">
        <v>389000</v>
      </c>
      <c r="T56" s="35">
        <v>0</v>
      </c>
      <c r="U56" s="44" t="s">
        <v>71</v>
      </c>
      <c r="V56" s="34"/>
      <c r="W56" s="34"/>
      <c r="X56" s="35"/>
      <c r="Y56" s="34"/>
      <c r="Z56" s="34"/>
      <c r="AA56" s="35"/>
      <c r="AB56" s="34"/>
      <c r="AC56" s="35"/>
      <c r="AD56" s="35"/>
      <c r="AE56" s="36"/>
    </row>
    <row r="57" spans="1:31" ht="54" customHeight="1" x14ac:dyDescent="0.3">
      <c r="A57" s="37">
        <v>54</v>
      </c>
      <c r="B57" s="38">
        <v>31</v>
      </c>
      <c r="C57" s="39" t="s">
        <v>248</v>
      </c>
      <c r="D57" s="39" t="s">
        <v>14</v>
      </c>
      <c r="E57" s="40" t="s">
        <v>249</v>
      </c>
      <c r="F57" s="39" t="s">
        <v>250</v>
      </c>
      <c r="G57" s="41" t="s">
        <v>251</v>
      </c>
      <c r="H57" s="39">
        <v>919</v>
      </c>
      <c r="I57" s="39">
        <v>24</v>
      </c>
      <c r="J57" s="39">
        <v>23</v>
      </c>
      <c r="K57" s="37">
        <f t="shared" si="5"/>
        <v>23.5</v>
      </c>
      <c r="L57" s="35">
        <v>3529328</v>
      </c>
      <c r="M57" s="42">
        <f t="shared" si="6"/>
        <v>0.88666397682504994</v>
      </c>
      <c r="N57" s="35">
        <v>3129328</v>
      </c>
      <c r="O57" s="35">
        <v>400000</v>
      </c>
      <c r="P57" s="43">
        <f t="shared" si="7"/>
        <v>0.11333602317495002</v>
      </c>
      <c r="Q57" s="43" t="str">
        <f t="shared" si="8"/>
        <v>ok</v>
      </c>
      <c r="R57" s="35">
        <f t="shared" si="9"/>
        <v>400000</v>
      </c>
      <c r="S57" s="35">
        <v>400000</v>
      </c>
      <c r="T57" s="35">
        <v>0</v>
      </c>
      <c r="U57" s="44" t="s">
        <v>71</v>
      </c>
      <c r="V57" s="34"/>
      <c r="W57" s="34"/>
      <c r="X57" s="35"/>
      <c r="Y57" s="34"/>
      <c r="Z57" s="34"/>
      <c r="AA57" s="35"/>
      <c r="AB57" s="34"/>
      <c r="AC57" s="35"/>
      <c r="AD57" s="35"/>
      <c r="AE57" s="45"/>
    </row>
    <row r="58" spans="1:31" ht="35.1" customHeight="1" x14ac:dyDescent="0.3">
      <c r="A58" s="9"/>
      <c r="B58" s="9"/>
      <c r="C58" s="9"/>
      <c r="D58" s="9"/>
      <c r="E58" s="9"/>
      <c r="F58" s="9"/>
      <c r="G58" s="8" t="s">
        <v>29</v>
      </c>
      <c r="H58" s="52"/>
      <c r="I58" s="47"/>
      <c r="J58" s="47"/>
      <c r="K58" s="48"/>
      <c r="L58" s="49">
        <f>SUM(L4:L57)</f>
        <v>58318937.009999998</v>
      </c>
      <c r="M58" s="50"/>
      <c r="N58" s="23">
        <f>SUM(N4:N57)</f>
        <v>38939937.009999998</v>
      </c>
      <c r="O58" s="10">
        <f>SUM(O4:O57)</f>
        <v>19379000</v>
      </c>
      <c r="P58" s="46"/>
      <c r="Q58" s="11"/>
      <c r="R58" s="10">
        <f>SUM(R4:R57)</f>
        <v>19379000</v>
      </c>
      <c r="S58" s="10">
        <f>SUM(S4:S57)</f>
        <v>18170500</v>
      </c>
      <c r="T58" s="10">
        <f>SUM(T4:T57)</f>
        <v>1208500</v>
      </c>
      <c r="U58" s="51"/>
      <c r="V58" s="24"/>
    </row>
    <row r="60" spans="1:31" x14ac:dyDescent="0.3">
      <c r="R60" s="53"/>
    </row>
  </sheetData>
  <autoFilter ref="A3:U58" xr:uid="{00000000-0009-0000-0000-000000000000}"/>
  <sortState xmlns:xlrd2="http://schemas.microsoft.com/office/spreadsheetml/2017/richdata2" ref="A4:V129">
    <sortCondition descending="1" ref="K4:K129"/>
    <sortCondition descending="1" ref="M4:M129"/>
    <sortCondition ref="H4:H129"/>
  </sortState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DT1_poskytnutí dotací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2021-02-17T09:31:03Z</dcterms:modified>
</cp:coreProperties>
</file>