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OV 2020 a 2021\POV 2021\materiály komise, RK, ZK\vyhodnocení\RK, ZK\21,5 mil\"/>
    </mc:Choice>
  </mc:AlternateContent>
  <xr:revisionPtr revIDLastSave="0" documentId="13_ncr:1_{EC023A27-A10E-4858-90DD-0BE47B97D17B}" xr6:coauthVersionLast="45" xr6:coauthVersionMax="45" xr10:uidLastSave="{00000000-0000-0000-0000-000000000000}"/>
  <bookViews>
    <workbookView xWindow="540" yWindow="912" windowWidth="13596" windowHeight="9432" xr2:uid="{00000000-000D-0000-FFFF-FFFF00000000}"/>
  </bookViews>
  <sheets>
    <sheet name="DT2" sheetId="3" r:id="rId1"/>
  </sheets>
  <definedNames>
    <definedName name="_xlnm._FilterDatabase" localSheetId="0" hidden="1">'DT2'!$A$3:$AD$22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5" i="3" l="1"/>
  <c r="R19" i="3" l="1"/>
  <c r="S19" i="3" s="1"/>
  <c r="P19" i="3"/>
  <c r="Q19" i="3" s="1"/>
  <c r="M19" i="3"/>
  <c r="K19" i="3"/>
  <c r="R21" i="3"/>
  <c r="S21" i="3" s="1"/>
  <c r="P21" i="3"/>
  <c r="Q21" i="3" s="1"/>
  <c r="M21" i="3"/>
  <c r="K21" i="3"/>
  <c r="R20" i="3"/>
  <c r="S20" i="3" s="1"/>
  <c r="P20" i="3"/>
  <c r="Q20" i="3" s="1"/>
  <c r="M20" i="3"/>
  <c r="K20" i="3"/>
  <c r="S17" i="3"/>
  <c r="P17" i="3"/>
  <c r="Q17" i="3" s="1"/>
  <c r="M17" i="3"/>
  <c r="K17" i="3"/>
  <c r="R8" i="3"/>
  <c r="S8" i="3" s="1"/>
  <c r="P8" i="3"/>
  <c r="Q8" i="3" s="1"/>
  <c r="M8" i="3"/>
  <c r="K8" i="3"/>
  <c r="R7" i="3"/>
  <c r="S7" i="3" s="1"/>
  <c r="P7" i="3"/>
  <c r="Q7" i="3" s="1"/>
  <c r="M7" i="3"/>
  <c r="K7" i="3"/>
  <c r="R6" i="3"/>
  <c r="S6" i="3" s="1"/>
  <c r="P6" i="3"/>
  <c r="Q6" i="3" s="1"/>
  <c r="M6" i="3"/>
  <c r="K6" i="3"/>
  <c r="R16" i="3"/>
  <c r="S16" i="3" s="1"/>
  <c r="P16" i="3"/>
  <c r="Q16" i="3" s="1"/>
  <c r="M16" i="3"/>
  <c r="K16" i="3"/>
  <c r="R12" i="3"/>
  <c r="S12" i="3" s="1"/>
  <c r="P12" i="3"/>
  <c r="Q12" i="3" s="1"/>
  <c r="M12" i="3"/>
  <c r="K12" i="3"/>
  <c r="S18" i="3"/>
  <c r="P18" i="3"/>
  <c r="Q18" i="3" s="1"/>
  <c r="M18" i="3"/>
  <c r="K18" i="3"/>
  <c r="R13" i="3"/>
  <c r="S13" i="3" s="1"/>
  <c r="P13" i="3"/>
  <c r="Q13" i="3" s="1"/>
  <c r="M13" i="3"/>
  <c r="K13" i="3"/>
  <c r="R11" i="3"/>
  <c r="S11" i="3" s="1"/>
  <c r="P11" i="3"/>
  <c r="Q11" i="3" s="1"/>
  <c r="M11" i="3"/>
  <c r="K11" i="3"/>
  <c r="R9" i="3"/>
  <c r="S9" i="3" s="1"/>
  <c r="P9" i="3"/>
  <c r="Q9" i="3" s="1"/>
  <c r="M9" i="3"/>
  <c r="K9" i="3"/>
  <c r="R14" i="3"/>
  <c r="S14" i="3" s="1"/>
  <c r="P14" i="3"/>
  <c r="Q14" i="3" s="1"/>
  <c r="M14" i="3"/>
  <c r="K14" i="3"/>
  <c r="R10" i="3"/>
  <c r="S10" i="3" s="1"/>
  <c r="P10" i="3"/>
  <c r="Q10" i="3" s="1"/>
  <c r="M10" i="3"/>
  <c r="K10" i="3"/>
  <c r="S15" i="3"/>
  <c r="P15" i="3"/>
  <c r="Q15" i="3" s="1"/>
  <c r="M15" i="3"/>
  <c r="K15" i="3"/>
  <c r="R5" i="3"/>
  <c r="S5" i="3" s="1"/>
  <c r="P5" i="3"/>
  <c r="Q5" i="3" s="1"/>
  <c r="M5" i="3"/>
  <c r="K5" i="3"/>
  <c r="R4" i="3"/>
  <c r="K4" i="3" l="1"/>
  <c r="L22" i="3" l="1"/>
  <c r="N22" i="3"/>
  <c r="O22" i="3"/>
  <c r="P4" i="3" l="1"/>
  <c r="Q4" i="3" s="1"/>
  <c r="M4" i="3"/>
  <c r="S4" i="3"/>
  <c r="S22" i="3" l="1"/>
  <c r="R22" i="3"/>
</calcChain>
</file>

<file path=xl/sharedStrings.xml><?xml version="1.0" encoding="utf-8"?>
<sst xmlns="http://schemas.openxmlformats.org/spreadsheetml/2006/main" count="159" uniqueCount="110">
  <si>
    <t>Pořadí</t>
  </si>
  <si>
    <t>Právní forma</t>
  </si>
  <si>
    <t>IČ</t>
  </si>
  <si>
    <t>Adresa žadatele</t>
  </si>
  <si>
    <t>Název projektu</t>
  </si>
  <si>
    <t>CELKEM BODŮ průměr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</si>
  <si>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</si>
  <si>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</si>
  <si>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</si>
  <si>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</si>
  <si>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Dotace (Kč)</t>
  </si>
  <si>
    <t>Maximální časová použitelnost dotace do</t>
  </si>
  <si>
    <t>hodnotitel 1</t>
  </si>
  <si>
    <t>hodnotitel 2</t>
  </si>
  <si>
    <t>Žadatel</t>
  </si>
  <si>
    <t>Úvalno 58, 793 91 Úvalno</t>
  </si>
  <si>
    <t>Kontrola % dotace</t>
  </si>
  <si>
    <t>Podíl dotace na uznatelných nákladech projektu (Kč)</t>
  </si>
  <si>
    <t>Dotace neinvestiční (Kč)</t>
  </si>
  <si>
    <t>Štáblovská 35, 747 56 Dolní Životice</t>
  </si>
  <si>
    <t>Celkem</t>
  </si>
  <si>
    <t>Třanovice 250, 739 53 Třanovice</t>
  </si>
  <si>
    <t>Pořadové číslo žádosti</t>
  </si>
  <si>
    <t>Sdružení obcí Hlučínska</t>
  </si>
  <si>
    <t>svazek obcí</t>
  </si>
  <si>
    <t>71179216</t>
  </si>
  <si>
    <t>Mírové náměstí 23, 748 01 Hlučín</t>
  </si>
  <si>
    <t>Sdružení obcí povodí Stonávky</t>
  </si>
  <si>
    <t>69610088</t>
  </si>
  <si>
    <t>Mikroregion Opavsko severozápad</t>
  </si>
  <si>
    <t>75077841</t>
  </si>
  <si>
    <t>Region Slezská brána</t>
  </si>
  <si>
    <t>69609969</t>
  </si>
  <si>
    <t>Mikroregion - Sdružení obcí Osoblažska</t>
  </si>
  <si>
    <t>75137925</t>
  </si>
  <si>
    <t xml:space="preserve">Na Náměstí 106, Osoblaha, 793 99 Osoblaha </t>
  </si>
  <si>
    <t>Mikroregion Žermanické a Těrlické přehrady</t>
  </si>
  <si>
    <t>70305374</t>
  </si>
  <si>
    <t>Mikroregion Matice Slezská</t>
  </si>
  <si>
    <t>70961417</t>
  </si>
  <si>
    <t>Antonína Vaška 86, 747 92 Háj ve Slezsku</t>
  </si>
  <si>
    <t>Sdružení obcí Rýmařovska</t>
  </si>
  <si>
    <t>63024276</t>
  </si>
  <si>
    <t>náměstí Míru 1, 795 01 Rýmařov</t>
  </si>
  <si>
    <t>Venkovský mikroregion Moravice</t>
  </si>
  <si>
    <t>70630089</t>
  </si>
  <si>
    <t>Náměstí Jana Zajíce 7, 749 01 Vítkov</t>
  </si>
  <si>
    <t>Mikroregion Hvozdnice</t>
  </si>
  <si>
    <t>71194410</t>
  </si>
  <si>
    <t>Region Poodří</t>
  </si>
  <si>
    <t>69581762</t>
  </si>
  <si>
    <t>Bartošovice č.p. 1 - zámek, 742 54 Bartošovice</t>
  </si>
  <si>
    <t>Mikroregion Krnovsko</t>
  </si>
  <si>
    <t>71195530</t>
  </si>
  <si>
    <t>Hlavní náměstí 96/1, Krnov, 794 01</t>
  </si>
  <si>
    <t>Bruntálsko</t>
  </si>
  <si>
    <t>04690290</t>
  </si>
  <si>
    <t>Náměstí Míru 60/11, 792 01 Bruntál</t>
  </si>
  <si>
    <t>Mikroregion Slezská Harta</t>
  </si>
  <si>
    <t>71193821</t>
  </si>
  <si>
    <t>Leskovec nad Moravicí 204, 793 68 Dvorce</t>
  </si>
  <si>
    <t>Mikroregion Odersko</t>
  </si>
  <si>
    <t>70953201</t>
  </si>
  <si>
    <t>Masarykovo náměstí 25, 742 35 Odry</t>
  </si>
  <si>
    <t>Sdružení měst a obcí povodí Ondřejnice</t>
  </si>
  <si>
    <t>60045701</t>
  </si>
  <si>
    <t>K náměstí 22, 739 44 Brušperk</t>
  </si>
  <si>
    <t>Svazek obcí mikroregionu Hlučínska - západ</t>
  </si>
  <si>
    <t>70964611</t>
  </si>
  <si>
    <t>Náměstí 405/43, 747 21  Kravaře ve Slezsku</t>
  </si>
  <si>
    <t>Sdružení obcí povodí Morávky</t>
  </si>
  <si>
    <t>68157631</t>
  </si>
  <si>
    <t>Dobrá 230, 739 51 Dobrá</t>
  </si>
  <si>
    <t>Počet členských obcí svazku</t>
  </si>
  <si>
    <t>číslo smlouvy</t>
  </si>
  <si>
    <t>Nabytí účinnosti smlouvy</t>
  </si>
  <si>
    <t>1. splátka dotace</t>
  </si>
  <si>
    <t>1. splátka dotace vyplacení</t>
  </si>
  <si>
    <t>ZV předloženo</t>
  </si>
  <si>
    <t>2. splátka dotace</t>
  </si>
  <si>
    <t>2. splátka dotace vyplacení</t>
  </si>
  <si>
    <t>Skutečně čerpáno celkem</t>
  </si>
  <si>
    <t>Úspora</t>
  </si>
  <si>
    <t>1. 1 - 31. 12. 2021</t>
  </si>
  <si>
    <t>Poskytnutí dotací v rámci dotačního programu "Podpora obnovy a rozvoje venkova Moravskoslezského kraje 2021" DT 2</t>
  </si>
  <si>
    <t>Podpora rozvoje mikroregionu 2021</t>
  </si>
  <si>
    <t xml:space="preserve"> Projektový manažer Mikroregionu Matice Slezská</t>
  </si>
  <si>
    <t>Poradenství, administrativní služby a práce</t>
  </si>
  <si>
    <t>DS</t>
  </si>
  <si>
    <t>žádost           fyz./DS/el. podpis</t>
  </si>
  <si>
    <t>fyz</t>
  </si>
  <si>
    <t>fyz.</t>
  </si>
  <si>
    <t xml:space="preserve">Management a odborné poradenství ve Svazku obcí mikroregionu Hlučínska-západ 2021 </t>
  </si>
  <si>
    <t xml:space="preserve">Projektový manažér XIV a poradenství v regionu Slezská brána </t>
  </si>
  <si>
    <t xml:space="preserve">Poradenství v Mikroregionu Opavsko severozápad 2021 </t>
  </si>
  <si>
    <t>Odborné poradenství venkovské oblasti Mikroregion Slezská Harta</t>
  </si>
  <si>
    <t xml:space="preserve">Projektový manažer - Mikroregion Hvozdnice </t>
  </si>
  <si>
    <t xml:space="preserve">Manažer mikroregionu Rýmařovska 2021 </t>
  </si>
  <si>
    <t xml:space="preserve">Podpora poradenství,propagace a aktivit v mikroregionu Krnovsko 2021 </t>
  </si>
  <si>
    <t xml:space="preserve">Projektový manažer a podpora projektů SOPM v roce 2021 </t>
  </si>
  <si>
    <t xml:space="preserve">Projektový manažer Venkovského mikroregionu Moravice </t>
  </si>
  <si>
    <t xml:space="preserve">Management v Mikroregionu Odersko 2021 </t>
  </si>
  <si>
    <t xml:space="preserve">Poradenství a informační systém </t>
  </si>
  <si>
    <t xml:space="preserve">Rozvoj venkovského života v obcích Regionu Poodří </t>
  </si>
  <si>
    <t>Rozvoj aktivit Sdružení měst a obcí povodí Ondřejnice 2021</t>
  </si>
  <si>
    <t>Odborné poradenství pro obce ve svazku obcí Bruntálska 2021</t>
  </si>
  <si>
    <t>Manažer regionu Hlučínska VI.</t>
  </si>
  <si>
    <t>Příloha č. 2</t>
  </si>
  <si>
    <t>Nádražní 700, 739 21 Paskov</t>
  </si>
  <si>
    <t>Lučina 1, 739 39 Lučina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</si>
</sst>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1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 wrapText="1"/>
    </xf>
    <xf numFmtId="10" fontId="2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9" xfId="0" applyFont="1" applyBorder="1" applyAlignment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/>
    <xf numFmtId="0" fontId="3" fillId="0" borderId="0" xfId="0" applyFont="1" applyBorder="1" applyAlignment="1"/>
    <xf numFmtId="0" fontId="5" fillId="0" borderId="0" xfId="0" applyFont="1" applyBorder="1"/>
    <xf numFmtId="4" fontId="5" fillId="0" borderId="0" xfId="0" applyNumberFormat="1" applyFont="1" applyAlignment="1">
      <alignment horizontal="center"/>
    </xf>
    <xf numFmtId="10" fontId="5" fillId="0" borderId="0" xfId="0" applyNumberFormat="1" applyFont="1"/>
    <xf numFmtId="0" fontId="5" fillId="0" borderId="0" xfId="0" applyFont="1" applyAlignment="1">
      <alignment horizontal="right"/>
    </xf>
    <xf numFmtId="0" fontId="4" fillId="0" borderId="8" xfId="0" applyFont="1" applyBorder="1"/>
    <xf numFmtId="3" fontId="4" fillId="0" borderId="5" xfId="0" applyNumberFormat="1" applyFont="1" applyBorder="1"/>
    <xf numFmtId="3" fontId="0" fillId="0" borderId="0" xfId="0" applyNumberFormat="1"/>
    <xf numFmtId="0" fontId="6" fillId="0" borderId="0" xfId="0" applyFont="1"/>
    <xf numFmtId="14" fontId="0" fillId="0" borderId="5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4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0" fontId="7" fillId="0" borderId="0" xfId="0" applyFont="1" applyFill="1" applyBorder="1"/>
    <xf numFmtId="3" fontId="7" fillId="0" borderId="0" xfId="0" applyNumberFormat="1" applyFont="1" applyFill="1" applyBorder="1"/>
    <xf numFmtId="0" fontId="7" fillId="0" borderId="0" xfId="0" applyFont="1"/>
    <xf numFmtId="3" fontId="4" fillId="0" borderId="0" xfId="0" applyNumberFormat="1" applyFont="1"/>
    <xf numFmtId="0" fontId="4" fillId="0" borderId="0" xfId="0" applyFont="1"/>
    <xf numFmtId="14" fontId="0" fillId="0" borderId="10" xfId="0" applyNumberForma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 shrinkToFi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right" vertical="center" wrapText="1"/>
    </xf>
    <xf numFmtId="14" fontId="2" fillId="0" borderId="7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4"/>
  <sheetViews>
    <sheetView tabSelected="1" topLeftCell="A13" zoomScale="75" zoomScaleNormal="75" workbookViewId="0">
      <selection activeCell="G18" sqref="G18"/>
    </sheetView>
  </sheetViews>
  <sheetFormatPr defaultRowHeight="14.4" x14ac:dyDescent="0.3"/>
  <cols>
    <col min="1" max="1" width="10.5546875" customWidth="1"/>
    <col min="2" max="2" width="12.33203125" customWidth="1"/>
    <col min="3" max="3" width="30.6640625" customWidth="1"/>
    <col min="4" max="4" width="12.44140625" customWidth="1"/>
    <col min="5" max="5" width="11.33203125" customWidth="1"/>
    <col min="6" max="6" width="41.44140625" customWidth="1"/>
    <col min="7" max="7" width="48.88671875" customWidth="1"/>
    <col min="8" max="8" width="14" customWidth="1"/>
    <col min="9" max="9" width="11.44140625" customWidth="1"/>
    <col min="10" max="10" width="11.88671875" customWidth="1"/>
    <col min="11" max="11" width="10.6640625" customWidth="1"/>
    <col min="12" max="12" width="16" customWidth="1"/>
    <col min="13" max="13" width="13.5546875" customWidth="1"/>
    <col min="14" max="14" width="14" customWidth="1"/>
    <col min="15" max="15" width="13.88671875" customWidth="1"/>
    <col min="16" max="16" width="13.5546875" customWidth="1"/>
    <col min="17" max="17" width="12.6640625" hidden="1" customWidth="1"/>
    <col min="18" max="18" width="14.109375" customWidth="1"/>
    <col min="19" max="19" width="15.5546875" customWidth="1"/>
    <col min="20" max="20" width="21.6640625" customWidth="1"/>
    <col min="21" max="21" width="16.6640625" customWidth="1"/>
    <col min="22" max="22" width="20.44140625" hidden="1" customWidth="1"/>
    <col min="23" max="23" width="17.5546875" hidden="1" customWidth="1"/>
    <col min="24" max="24" width="15.6640625" hidden="1" customWidth="1"/>
    <col min="25" max="25" width="15" hidden="1" customWidth="1"/>
    <col min="26" max="30" width="15.6640625" hidden="1" customWidth="1"/>
    <col min="32" max="32" width="5.5546875" customWidth="1"/>
  </cols>
  <sheetData>
    <row r="1" spans="1:30" x14ac:dyDescent="0.3">
      <c r="A1" s="41" t="s">
        <v>107</v>
      </c>
    </row>
    <row r="2" spans="1:30" ht="33.75" customHeight="1" thickBot="1" x14ac:dyDescent="0.35">
      <c r="A2" s="26" t="s">
        <v>84</v>
      </c>
      <c r="B2" s="14"/>
      <c r="C2" s="15"/>
      <c r="D2" s="16"/>
      <c r="E2" s="15"/>
      <c r="F2" s="17"/>
      <c r="G2" s="14"/>
      <c r="H2" s="18"/>
      <c r="I2" s="18"/>
      <c r="J2" s="18"/>
      <c r="K2" s="19"/>
      <c r="L2" s="20"/>
      <c r="M2" s="17"/>
      <c r="N2" s="17"/>
      <c r="O2" s="21"/>
      <c r="P2" s="21"/>
      <c r="Q2" s="21"/>
      <c r="R2" s="22"/>
      <c r="S2" s="22"/>
      <c r="T2" s="17"/>
    </row>
    <row r="3" spans="1:30" ht="119.25" customHeight="1" x14ac:dyDescent="0.3">
      <c r="A3" s="2" t="s">
        <v>0</v>
      </c>
      <c r="B3" s="3" t="s">
        <v>22</v>
      </c>
      <c r="C3" s="4" t="s">
        <v>14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89</v>
      </c>
      <c r="I3" s="4" t="s">
        <v>12</v>
      </c>
      <c r="J3" s="4" t="s">
        <v>13</v>
      </c>
      <c r="K3" s="4" t="s">
        <v>5</v>
      </c>
      <c r="L3" s="5" t="s">
        <v>6</v>
      </c>
      <c r="M3" s="1" t="s">
        <v>7</v>
      </c>
      <c r="N3" s="6" t="s">
        <v>8</v>
      </c>
      <c r="O3" s="6" t="s">
        <v>17</v>
      </c>
      <c r="P3" s="6" t="s">
        <v>9</v>
      </c>
      <c r="Q3" s="6" t="s">
        <v>16</v>
      </c>
      <c r="R3" s="7" t="s">
        <v>10</v>
      </c>
      <c r="S3" s="8" t="s">
        <v>18</v>
      </c>
      <c r="T3" s="9" t="s">
        <v>11</v>
      </c>
      <c r="U3" s="9" t="s">
        <v>73</v>
      </c>
      <c r="V3" s="9" t="s">
        <v>74</v>
      </c>
      <c r="W3" s="9" t="s">
        <v>75</v>
      </c>
      <c r="X3" s="9" t="s">
        <v>76</v>
      </c>
      <c r="Y3" s="9" t="s">
        <v>77</v>
      </c>
      <c r="Z3" s="9" t="s">
        <v>78</v>
      </c>
      <c r="AA3" s="9" t="s">
        <v>79</v>
      </c>
      <c r="AB3" s="9" t="s">
        <v>80</v>
      </c>
      <c r="AC3" s="9" t="s">
        <v>81</v>
      </c>
      <c r="AD3" s="9" t="s">
        <v>82</v>
      </c>
    </row>
    <row r="4" spans="1:30" ht="57.75" customHeight="1" x14ac:dyDescent="0.3">
      <c r="A4" s="45">
        <v>1</v>
      </c>
      <c r="B4" s="45">
        <v>23</v>
      </c>
      <c r="C4" s="11" t="s">
        <v>31</v>
      </c>
      <c r="D4" s="11" t="s">
        <v>24</v>
      </c>
      <c r="E4" s="46" t="s">
        <v>32</v>
      </c>
      <c r="F4" s="11" t="s">
        <v>108</v>
      </c>
      <c r="G4" s="47" t="s">
        <v>93</v>
      </c>
      <c r="H4" s="11" t="s">
        <v>91</v>
      </c>
      <c r="I4" s="11">
        <v>23</v>
      </c>
      <c r="J4" s="11">
        <v>24</v>
      </c>
      <c r="K4" s="48">
        <f t="shared" ref="K4:K21" si="0">(I4+J4)/2</f>
        <v>23.5</v>
      </c>
      <c r="L4" s="10">
        <v>284000</v>
      </c>
      <c r="M4" s="49">
        <f t="shared" ref="M4:M21" si="1">N4/L4</f>
        <v>0.5598591549295775</v>
      </c>
      <c r="N4" s="50">
        <v>159000</v>
      </c>
      <c r="O4" s="10">
        <v>125000</v>
      </c>
      <c r="P4" s="12">
        <f t="shared" ref="P4:P21" si="2">O4/L4</f>
        <v>0.44014084507042256</v>
      </c>
      <c r="Q4" s="12" t="str">
        <f t="shared" ref="Q4:Q21" si="3">IF(P4&gt;50%,"chyba","ok")</f>
        <v>ok</v>
      </c>
      <c r="R4" s="10">
        <f t="shared" ref="R4:R16" si="4">O4</f>
        <v>125000</v>
      </c>
      <c r="S4" s="10">
        <f t="shared" ref="S4:S21" si="5">R4</f>
        <v>125000</v>
      </c>
      <c r="T4" s="51" t="s">
        <v>83</v>
      </c>
      <c r="U4" s="11">
        <v>18</v>
      </c>
      <c r="V4" s="27"/>
      <c r="W4" s="27"/>
      <c r="X4" s="10"/>
      <c r="Y4" s="27"/>
      <c r="Z4" s="27"/>
      <c r="AA4" s="10"/>
      <c r="AB4" s="27"/>
      <c r="AC4" s="10"/>
      <c r="AD4" s="10"/>
    </row>
    <row r="5" spans="1:30" ht="45" customHeight="1" x14ac:dyDescent="0.3">
      <c r="A5" s="45">
        <v>2</v>
      </c>
      <c r="B5" s="45">
        <v>29</v>
      </c>
      <c r="C5" s="11" t="s">
        <v>29</v>
      </c>
      <c r="D5" s="11" t="s">
        <v>24</v>
      </c>
      <c r="E5" s="46" t="s">
        <v>30</v>
      </c>
      <c r="F5" s="11" t="s">
        <v>15</v>
      </c>
      <c r="G5" s="47" t="s">
        <v>94</v>
      </c>
      <c r="H5" s="11" t="s">
        <v>88</v>
      </c>
      <c r="I5" s="11">
        <v>23</v>
      </c>
      <c r="J5" s="11">
        <v>21</v>
      </c>
      <c r="K5" s="48">
        <f t="shared" si="0"/>
        <v>22</v>
      </c>
      <c r="L5" s="10">
        <v>336000</v>
      </c>
      <c r="M5" s="49">
        <f t="shared" si="1"/>
        <v>0.62797619047619047</v>
      </c>
      <c r="N5" s="50">
        <v>211000</v>
      </c>
      <c r="O5" s="10">
        <v>125000</v>
      </c>
      <c r="P5" s="12">
        <f t="shared" si="2"/>
        <v>0.37202380952380953</v>
      </c>
      <c r="Q5" s="12" t="str">
        <f t="shared" si="3"/>
        <v>ok</v>
      </c>
      <c r="R5" s="10">
        <f t="shared" si="4"/>
        <v>125000</v>
      </c>
      <c r="S5" s="10">
        <f t="shared" si="5"/>
        <v>125000</v>
      </c>
      <c r="T5" s="51" t="s">
        <v>83</v>
      </c>
      <c r="U5" s="11">
        <v>9</v>
      </c>
      <c r="V5" s="27"/>
      <c r="W5" s="27"/>
      <c r="X5" s="10"/>
      <c r="Y5" s="27"/>
      <c r="Z5" s="27"/>
      <c r="AA5" s="10"/>
      <c r="AB5" s="27"/>
      <c r="AC5" s="10"/>
      <c r="AD5" s="10"/>
    </row>
    <row r="6" spans="1:30" ht="61.5" customHeight="1" x14ac:dyDescent="0.3">
      <c r="A6" s="45">
        <v>3</v>
      </c>
      <c r="B6" s="45">
        <v>97</v>
      </c>
      <c r="C6" s="11" t="s">
        <v>49</v>
      </c>
      <c r="D6" s="11" t="s">
        <v>24</v>
      </c>
      <c r="E6" s="46" t="s">
        <v>50</v>
      </c>
      <c r="F6" s="11" t="s">
        <v>51</v>
      </c>
      <c r="G6" s="47" t="s">
        <v>103</v>
      </c>
      <c r="H6" s="11" t="s">
        <v>88</v>
      </c>
      <c r="I6" s="11">
        <v>21</v>
      </c>
      <c r="J6" s="11">
        <v>23</v>
      </c>
      <c r="K6" s="48">
        <f t="shared" si="0"/>
        <v>22</v>
      </c>
      <c r="L6" s="10">
        <v>100000</v>
      </c>
      <c r="M6" s="49">
        <f t="shared" si="1"/>
        <v>0.5</v>
      </c>
      <c r="N6" s="50">
        <v>50000</v>
      </c>
      <c r="O6" s="10">
        <v>50000</v>
      </c>
      <c r="P6" s="12">
        <f t="shared" si="2"/>
        <v>0.5</v>
      </c>
      <c r="Q6" s="12" t="str">
        <f t="shared" si="3"/>
        <v>ok</v>
      </c>
      <c r="R6" s="10">
        <f t="shared" si="4"/>
        <v>50000</v>
      </c>
      <c r="S6" s="10">
        <f t="shared" si="5"/>
        <v>50000</v>
      </c>
      <c r="T6" s="51" t="s">
        <v>83</v>
      </c>
      <c r="U6" s="11">
        <v>19</v>
      </c>
      <c r="V6" s="27"/>
      <c r="W6" s="27"/>
      <c r="X6" s="10"/>
      <c r="Y6" s="27"/>
      <c r="Z6" s="27"/>
      <c r="AA6" s="10"/>
      <c r="AB6" s="27"/>
      <c r="AC6" s="10"/>
      <c r="AD6" s="10"/>
    </row>
    <row r="7" spans="1:30" ht="40.5" customHeight="1" x14ac:dyDescent="0.3">
      <c r="A7" s="45">
        <v>4</v>
      </c>
      <c r="B7" s="45">
        <v>86</v>
      </c>
      <c r="C7" s="11" t="s">
        <v>27</v>
      </c>
      <c r="D7" s="11" t="s">
        <v>24</v>
      </c>
      <c r="E7" s="46" t="s">
        <v>28</v>
      </c>
      <c r="F7" s="11" t="s">
        <v>21</v>
      </c>
      <c r="G7" s="47" t="s">
        <v>102</v>
      </c>
      <c r="H7" s="11" t="s">
        <v>90</v>
      </c>
      <c r="I7" s="11">
        <v>22</v>
      </c>
      <c r="J7" s="11">
        <v>20</v>
      </c>
      <c r="K7" s="48">
        <f t="shared" si="0"/>
        <v>21</v>
      </c>
      <c r="L7" s="10">
        <v>322000</v>
      </c>
      <c r="M7" s="49">
        <f t="shared" si="1"/>
        <v>0.61180124223602483</v>
      </c>
      <c r="N7" s="50">
        <v>197000</v>
      </c>
      <c r="O7" s="10">
        <v>125000</v>
      </c>
      <c r="P7" s="12">
        <f t="shared" si="2"/>
        <v>0.38819875776397517</v>
      </c>
      <c r="Q7" s="12" t="str">
        <f t="shared" si="3"/>
        <v>ok</v>
      </c>
      <c r="R7" s="10">
        <f t="shared" si="4"/>
        <v>125000</v>
      </c>
      <c r="S7" s="10">
        <f t="shared" si="5"/>
        <v>125000</v>
      </c>
      <c r="T7" s="51" t="s">
        <v>83</v>
      </c>
      <c r="U7" s="11">
        <v>10</v>
      </c>
      <c r="V7" s="27"/>
      <c r="W7" s="27"/>
      <c r="X7" s="10"/>
      <c r="Y7" s="27"/>
      <c r="Z7" s="27"/>
      <c r="AA7" s="10"/>
      <c r="AB7" s="27"/>
      <c r="AC7" s="10"/>
      <c r="AD7" s="10"/>
    </row>
    <row r="8" spans="1:30" ht="43.5" customHeight="1" x14ac:dyDescent="0.3">
      <c r="A8" s="45">
        <v>5</v>
      </c>
      <c r="B8" s="45">
        <v>84</v>
      </c>
      <c r="C8" s="11" t="s">
        <v>61</v>
      </c>
      <c r="D8" s="11" t="s">
        <v>24</v>
      </c>
      <c r="E8" s="46" t="s">
        <v>62</v>
      </c>
      <c r="F8" s="11" t="s">
        <v>63</v>
      </c>
      <c r="G8" s="47" t="s">
        <v>101</v>
      </c>
      <c r="H8" s="11" t="s">
        <v>90</v>
      </c>
      <c r="I8" s="11">
        <v>21</v>
      </c>
      <c r="J8" s="11">
        <v>21</v>
      </c>
      <c r="K8" s="48">
        <f t="shared" si="0"/>
        <v>21</v>
      </c>
      <c r="L8" s="10">
        <v>250000</v>
      </c>
      <c r="M8" s="49">
        <f t="shared" si="1"/>
        <v>0.5</v>
      </c>
      <c r="N8" s="50">
        <v>125000</v>
      </c>
      <c r="O8" s="10">
        <v>125000</v>
      </c>
      <c r="P8" s="12">
        <f t="shared" si="2"/>
        <v>0.5</v>
      </c>
      <c r="Q8" s="12" t="str">
        <f t="shared" si="3"/>
        <v>ok</v>
      </c>
      <c r="R8" s="10">
        <f t="shared" si="4"/>
        <v>125000</v>
      </c>
      <c r="S8" s="10">
        <f t="shared" si="5"/>
        <v>125000</v>
      </c>
      <c r="T8" s="51" t="s">
        <v>83</v>
      </c>
      <c r="U8" s="11">
        <v>10</v>
      </c>
      <c r="V8" s="27"/>
      <c r="W8" s="27"/>
      <c r="X8" s="10"/>
      <c r="Y8" s="27"/>
      <c r="Z8" s="27"/>
      <c r="AA8" s="10"/>
      <c r="AB8" s="27"/>
      <c r="AC8" s="10"/>
      <c r="AD8" s="10"/>
    </row>
    <row r="9" spans="1:30" ht="45" customHeight="1" x14ac:dyDescent="0.3">
      <c r="A9" s="45">
        <v>6</v>
      </c>
      <c r="B9" s="45">
        <v>24</v>
      </c>
      <c r="C9" s="11" t="s">
        <v>67</v>
      </c>
      <c r="D9" s="11" t="s">
        <v>24</v>
      </c>
      <c r="E9" s="46" t="s">
        <v>68</v>
      </c>
      <c r="F9" s="11" t="s">
        <v>69</v>
      </c>
      <c r="G9" s="47" t="s">
        <v>92</v>
      </c>
      <c r="H9" s="11" t="s">
        <v>91</v>
      </c>
      <c r="I9" s="11">
        <v>22</v>
      </c>
      <c r="J9" s="11">
        <v>19</v>
      </c>
      <c r="K9" s="48">
        <f t="shared" si="0"/>
        <v>20.5</v>
      </c>
      <c r="L9" s="10">
        <v>418365</v>
      </c>
      <c r="M9" s="49">
        <f t="shared" si="1"/>
        <v>0.70121783610005617</v>
      </c>
      <c r="N9" s="50">
        <v>293365</v>
      </c>
      <c r="O9" s="10">
        <v>125000</v>
      </c>
      <c r="P9" s="12">
        <f t="shared" si="2"/>
        <v>0.29878216389994383</v>
      </c>
      <c r="Q9" s="12" t="str">
        <f t="shared" si="3"/>
        <v>ok</v>
      </c>
      <c r="R9" s="10">
        <f t="shared" si="4"/>
        <v>125000</v>
      </c>
      <c r="S9" s="10">
        <f t="shared" si="5"/>
        <v>125000</v>
      </c>
      <c r="T9" s="51" t="s">
        <v>83</v>
      </c>
      <c r="U9" s="11">
        <v>14</v>
      </c>
      <c r="V9" s="27"/>
      <c r="W9" s="27"/>
      <c r="X9" s="10"/>
      <c r="Y9" s="27"/>
      <c r="Z9" s="27"/>
      <c r="AA9" s="10"/>
      <c r="AB9" s="27"/>
      <c r="AC9" s="10"/>
      <c r="AD9" s="10"/>
    </row>
    <row r="10" spans="1:30" ht="50.25" customHeight="1" x14ac:dyDescent="0.3">
      <c r="A10" s="45">
        <v>7</v>
      </c>
      <c r="B10" s="45">
        <v>50</v>
      </c>
      <c r="C10" s="11" t="s">
        <v>23</v>
      </c>
      <c r="D10" s="11" t="s">
        <v>24</v>
      </c>
      <c r="E10" s="46" t="s">
        <v>25</v>
      </c>
      <c r="F10" s="11" t="s">
        <v>26</v>
      </c>
      <c r="G10" s="47" t="s">
        <v>106</v>
      </c>
      <c r="H10" s="11" t="s">
        <v>88</v>
      </c>
      <c r="I10" s="11">
        <v>22</v>
      </c>
      <c r="J10" s="11">
        <v>19</v>
      </c>
      <c r="K10" s="48">
        <f t="shared" si="0"/>
        <v>20.5</v>
      </c>
      <c r="L10" s="10">
        <v>404500</v>
      </c>
      <c r="M10" s="49">
        <f t="shared" si="1"/>
        <v>0.69097651421508033</v>
      </c>
      <c r="N10" s="50">
        <v>279500</v>
      </c>
      <c r="O10" s="10">
        <v>125000</v>
      </c>
      <c r="P10" s="12">
        <f t="shared" si="2"/>
        <v>0.30902348578491967</v>
      </c>
      <c r="Q10" s="12" t="str">
        <f t="shared" si="3"/>
        <v>ok</v>
      </c>
      <c r="R10" s="10">
        <f t="shared" si="4"/>
        <v>125000</v>
      </c>
      <c r="S10" s="10">
        <f t="shared" si="5"/>
        <v>125000</v>
      </c>
      <c r="T10" s="51" t="s">
        <v>83</v>
      </c>
      <c r="U10" s="11">
        <v>27</v>
      </c>
      <c r="V10" s="27"/>
      <c r="W10" s="27"/>
      <c r="X10" s="10"/>
      <c r="Y10" s="27"/>
      <c r="Z10" s="27"/>
      <c r="AA10" s="10"/>
      <c r="AB10" s="27"/>
      <c r="AC10" s="10"/>
      <c r="AD10" s="10"/>
    </row>
    <row r="11" spans="1:30" ht="40.5" customHeight="1" x14ac:dyDescent="0.3">
      <c r="A11" s="45">
        <v>8</v>
      </c>
      <c r="B11" s="45">
        <v>1</v>
      </c>
      <c r="C11" s="11" t="s">
        <v>33</v>
      </c>
      <c r="D11" s="11" t="s">
        <v>24</v>
      </c>
      <c r="E11" s="46" t="s">
        <v>34</v>
      </c>
      <c r="F11" s="11" t="s">
        <v>35</v>
      </c>
      <c r="G11" s="47" t="s">
        <v>85</v>
      </c>
      <c r="H11" s="11" t="s">
        <v>88</v>
      </c>
      <c r="I11" s="11">
        <v>22</v>
      </c>
      <c r="J11" s="11">
        <v>19</v>
      </c>
      <c r="K11" s="48">
        <f t="shared" si="0"/>
        <v>20.5</v>
      </c>
      <c r="L11" s="10">
        <v>325000</v>
      </c>
      <c r="M11" s="49">
        <f t="shared" si="1"/>
        <v>0.61538461538461542</v>
      </c>
      <c r="N11" s="50">
        <v>200000</v>
      </c>
      <c r="O11" s="10">
        <v>125000</v>
      </c>
      <c r="P11" s="12">
        <f t="shared" si="2"/>
        <v>0.38461538461538464</v>
      </c>
      <c r="Q11" s="12" t="str">
        <f t="shared" si="3"/>
        <v>ok</v>
      </c>
      <c r="R11" s="10">
        <f t="shared" si="4"/>
        <v>125000</v>
      </c>
      <c r="S11" s="10">
        <f t="shared" si="5"/>
        <v>125000</v>
      </c>
      <c r="T11" s="51" t="s">
        <v>83</v>
      </c>
      <c r="U11" s="11">
        <v>14</v>
      </c>
      <c r="V11" s="27"/>
      <c r="W11" s="27"/>
      <c r="X11" s="10"/>
      <c r="Y11" s="27"/>
      <c r="Z11" s="27"/>
      <c r="AA11" s="10"/>
      <c r="AB11" s="27"/>
      <c r="AC11" s="10"/>
      <c r="AD11" s="10"/>
    </row>
    <row r="12" spans="1:30" ht="45" customHeight="1" x14ac:dyDescent="0.3">
      <c r="A12" s="45">
        <v>9</v>
      </c>
      <c r="B12" s="45">
        <v>35</v>
      </c>
      <c r="C12" s="11" t="s">
        <v>58</v>
      </c>
      <c r="D12" s="11" t="s">
        <v>24</v>
      </c>
      <c r="E12" s="46" t="s">
        <v>59</v>
      </c>
      <c r="F12" s="11" t="s">
        <v>60</v>
      </c>
      <c r="G12" s="47" t="s">
        <v>95</v>
      </c>
      <c r="H12" s="11" t="s">
        <v>88</v>
      </c>
      <c r="I12" s="11">
        <v>21</v>
      </c>
      <c r="J12" s="11">
        <v>20</v>
      </c>
      <c r="K12" s="48">
        <f t="shared" si="0"/>
        <v>20.5</v>
      </c>
      <c r="L12" s="10">
        <v>250000</v>
      </c>
      <c r="M12" s="49">
        <f t="shared" si="1"/>
        <v>0.5</v>
      </c>
      <c r="N12" s="50">
        <v>125000</v>
      </c>
      <c r="O12" s="10">
        <v>125000</v>
      </c>
      <c r="P12" s="12">
        <f t="shared" si="2"/>
        <v>0.5</v>
      </c>
      <c r="Q12" s="12" t="str">
        <f t="shared" si="3"/>
        <v>ok</v>
      </c>
      <c r="R12" s="10">
        <f t="shared" si="4"/>
        <v>125000</v>
      </c>
      <c r="S12" s="10">
        <f t="shared" si="5"/>
        <v>125000</v>
      </c>
      <c r="T12" s="51" t="s">
        <v>83</v>
      </c>
      <c r="U12" s="11">
        <v>14</v>
      </c>
      <c r="V12" s="27"/>
      <c r="W12" s="27"/>
      <c r="X12" s="10"/>
      <c r="Y12" s="27"/>
      <c r="Z12" s="27"/>
      <c r="AA12" s="10"/>
      <c r="AB12" s="27"/>
      <c r="AC12" s="10"/>
      <c r="AD12" s="10"/>
    </row>
    <row r="13" spans="1:30" ht="51" customHeight="1" x14ac:dyDescent="0.3">
      <c r="A13" s="45">
        <v>10</v>
      </c>
      <c r="B13" s="45">
        <v>72</v>
      </c>
      <c r="C13" s="11" t="s">
        <v>52</v>
      </c>
      <c r="D13" s="11" t="s">
        <v>24</v>
      </c>
      <c r="E13" s="46" t="s">
        <v>53</v>
      </c>
      <c r="F13" s="11" t="s">
        <v>54</v>
      </c>
      <c r="G13" s="47" t="s">
        <v>98</v>
      </c>
      <c r="H13" s="11" t="s">
        <v>90</v>
      </c>
      <c r="I13" s="11">
        <v>20</v>
      </c>
      <c r="J13" s="11">
        <v>21</v>
      </c>
      <c r="K13" s="48">
        <f t="shared" si="0"/>
        <v>20.5</v>
      </c>
      <c r="L13" s="10">
        <v>250000</v>
      </c>
      <c r="M13" s="49">
        <f t="shared" si="1"/>
        <v>0.5</v>
      </c>
      <c r="N13" s="50">
        <v>125000</v>
      </c>
      <c r="O13" s="10">
        <v>125000</v>
      </c>
      <c r="P13" s="12">
        <f t="shared" si="2"/>
        <v>0.5</v>
      </c>
      <c r="Q13" s="12" t="str">
        <f t="shared" si="3"/>
        <v>ok</v>
      </c>
      <c r="R13" s="10">
        <f t="shared" si="4"/>
        <v>125000</v>
      </c>
      <c r="S13" s="10">
        <f t="shared" si="5"/>
        <v>125000</v>
      </c>
      <c r="T13" s="51" t="s">
        <v>83</v>
      </c>
      <c r="U13" s="11">
        <v>25</v>
      </c>
      <c r="V13" s="27"/>
      <c r="W13" s="27"/>
      <c r="X13" s="10"/>
      <c r="Y13" s="27"/>
      <c r="Z13" s="27"/>
      <c r="AA13" s="10"/>
      <c r="AB13" s="27"/>
      <c r="AC13" s="10"/>
      <c r="AD13" s="10"/>
    </row>
    <row r="14" spans="1:30" ht="43.5" customHeight="1" x14ac:dyDescent="0.3">
      <c r="A14" s="45">
        <v>11</v>
      </c>
      <c r="B14" s="45">
        <v>70</v>
      </c>
      <c r="C14" s="11" t="s">
        <v>41</v>
      </c>
      <c r="D14" s="11" t="s">
        <v>24</v>
      </c>
      <c r="E14" s="46" t="s">
        <v>42</v>
      </c>
      <c r="F14" s="11" t="s">
        <v>43</v>
      </c>
      <c r="G14" s="47" t="s">
        <v>97</v>
      </c>
      <c r="H14" s="11" t="s">
        <v>88</v>
      </c>
      <c r="I14" s="11">
        <v>19</v>
      </c>
      <c r="J14" s="11">
        <v>17</v>
      </c>
      <c r="K14" s="48">
        <f t="shared" si="0"/>
        <v>18</v>
      </c>
      <c r="L14" s="10">
        <v>255116</v>
      </c>
      <c r="M14" s="49">
        <f t="shared" si="1"/>
        <v>0.51002681133288386</v>
      </c>
      <c r="N14" s="50">
        <v>130116</v>
      </c>
      <c r="O14" s="10">
        <v>125000</v>
      </c>
      <c r="P14" s="12">
        <f t="shared" si="2"/>
        <v>0.48997318866711614</v>
      </c>
      <c r="Q14" s="12" t="str">
        <f t="shared" si="3"/>
        <v>ok</v>
      </c>
      <c r="R14" s="10">
        <f t="shared" si="4"/>
        <v>125000</v>
      </c>
      <c r="S14" s="10">
        <f t="shared" si="5"/>
        <v>125000</v>
      </c>
      <c r="T14" s="51" t="s">
        <v>83</v>
      </c>
      <c r="U14" s="11">
        <v>14</v>
      </c>
      <c r="V14" s="27"/>
      <c r="W14" s="27"/>
      <c r="X14" s="10"/>
      <c r="Y14" s="27"/>
      <c r="Z14" s="27"/>
      <c r="AA14" s="10"/>
      <c r="AB14" s="27"/>
      <c r="AC14" s="10"/>
      <c r="AD14" s="10"/>
    </row>
    <row r="15" spans="1:30" ht="57.75" customHeight="1" x14ac:dyDescent="0.3">
      <c r="A15" s="45">
        <v>12</v>
      </c>
      <c r="B15" s="45">
        <v>68</v>
      </c>
      <c r="C15" s="11" t="s">
        <v>47</v>
      </c>
      <c r="D15" s="11" t="s">
        <v>24</v>
      </c>
      <c r="E15" s="46" t="s">
        <v>48</v>
      </c>
      <c r="F15" s="11" t="s">
        <v>19</v>
      </c>
      <c r="G15" s="47" t="s">
        <v>96</v>
      </c>
      <c r="H15" s="11" t="s">
        <v>88</v>
      </c>
      <c r="I15" s="11">
        <v>19</v>
      </c>
      <c r="J15" s="11">
        <v>17</v>
      </c>
      <c r="K15" s="48">
        <f t="shared" si="0"/>
        <v>18</v>
      </c>
      <c r="L15" s="10">
        <v>250000</v>
      </c>
      <c r="M15" s="49">
        <f t="shared" si="1"/>
        <v>0.5</v>
      </c>
      <c r="N15" s="50">
        <v>125000</v>
      </c>
      <c r="O15" s="10">
        <v>125000</v>
      </c>
      <c r="P15" s="12">
        <f t="shared" si="2"/>
        <v>0.5</v>
      </c>
      <c r="Q15" s="12" t="str">
        <f t="shared" si="3"/>
        <v>ok</v>
      </c>
      <c r="R15" s="10">
        <f t="shared" si="4"/>
        <v>125000</v>
      </c>
      <c r="S15" s="10">
        <f t="shared" si="5"/>
        <v>125000</v>
      </c>
      <c r="T15" s="51" t="s">
        <v>83</v>
      </c>
      <c r="U15" s="11">
        <v>11</v>
      </c>
      <c r="V15" s="27"/>
      <c r="W15" s="27"/>
      <c r="X15" s="10"/>
      <c r="Y15" s="27"/>
      <c r="Z15" s="27"/>
      <c r="AA15" s="10"/>
      <c r="AB15" s="27"/>
      <c r="AC15" s="10"/>
      <c r="AD15" s="10"/>
    </row>
    <row r="16" spans="1:30" ht="42.75" customHeight="1" x14ac:dyDescent="0.3">
      <c r="A16" s="45">
        <v>13</v>
      </c>
      <c r="B16" s="45">
        <v>44</v>
      </c>
      <c r="C16" s="11" t="s">
        <v>55</v>
      </c>
      <c r="D16" s="11" t="s">
        <v>24</v>
      </c>
      <c r="E16" s="46" t="s">
        <v>56</v>
      </c>
      <c r="F16" s="11" t="s">
        <v>57</v>
      </c>
      <c r="G16" s="47" t="s">
        <v>105</v>
      </c>
      <c r="H16" s="11" t="s">
        <v>88</v>
      </c>
      <c r="I16" s="11">
        <v>19</v>
      </c>
      <c r="J16" s="11">
        <v>17</v>
      </c>
      <c r="K16" s="48">
        <f t="shared" si="0"/>
        <v>18</v>
      </c>
      <c r="L16" s="10">
        <v>120000</v>
      </c>
      <c r="M16" s="49">
        <f t="shared" si="1"/>
        <v>0.5</v>
      </c>
      <c r="N16" s="50">
        <v>60000</v>
      </c>
      <c r="O16" s="10">
        <v>60000</v>
      </c>
      <c r="P16" s="12">
        <f t="shared" si="2"/>
        <v>0.5</v>
      </c>
      <c r="Q16" s="12" t="str">
        <f t="shared" si="3"/>
        <v>ok</v>
      </c>
      <c r="R16" s="10">
        <f t="shared" si="4"/>
        <v>60000</v>
      </c>
      <c r="S16" s="10">
        <f t="shared" si="5"/>
        <v>60000</v>
      </c>
      <c r="T16" s="51" t="s">
        <v>83</v>
      </c>
      <c r="U16" s="11">
        <v>16</v>
      </c>
      <c r="V16" s="27"/>
      <c r="W16" s="27"/>
      <c r="X16" s="10"/>
      <c r="Y16" s="27"/>
      <c r="Z16" s="27"/>
      <c r="AA16" s="10"/>
      <c r="AB16" s="27"/>
      <c r="AC16" s="10"/>
      <c r="AD16" s="10"/>
    </row>
    <row r="17" spans="1:30" ht="39" customHeight="1" x14ac:dyDescent="0.3">
      <c r="A17" s="45">
        <v>14</v>
      </c>
      <c r="B17" s="45">
        <v>13</v>
      </c>
      <c r="C17" s="11" t="s">
        <v>38</v>
      </c>
      <c r="D17" s="11" t="s">
        <v>24</v>
      </c>
      <c r="E17" s="46" t="s">
        <v>39</v>
      </c>
      <c r="F17" s="11" t="s">
        <v>40</v>
      </c>
      <c r="G17" s="47" t="s">
        <v>86</v>
      </c>
      <c r="H17" s="11" t="s">
        <v>90</v>
      </c>
      <c r="I17" s="11">
        <v>19</v>
      </c>
      <c r="J17" s="11">
        <v>16</v>
      </c>
      <c r="K17" s="48">
        <f t="shared" si="0"/>
        <v>17.5</v>
      </c>
      <c r="L17" s="10">
        <v>290400</v>
      </c>
      <c r="M17" s="49">
        <f t="shared" si="1"/>
        <v>0.56955922865013775</v>
      </c>
      <c r="N17" s="50">
        <v>165400</v>
      </c>
      <c r="O17" s="10">
        <v>125000</v>
      </c>
      <c r="P17" s="12">
        <f t="shared" si="2"/>
        <v>0.43044077134986225</v>
      </c>
      <c r="Q17" s="12" t="str">
        <f t="shared" si="3"/>
        <v>ok</v>
      </c>
      <c r="R17" s="10">
        <v>125000</v>
      </c>
      <c r="S17" s="10">
        <f t="shared" si="5"/>
        <v>125000</v>
      </c>
      <c r="T17" s="51" t="s">
        <v>83</v>
      </c>
      <c r="U17" s="11">
        <v>10</v>
      </c>
      <c r="V17" s="27"/>
      <c r="W17" s="27"/>
      <c r="X17" s="10"/>
      <c r="Y17" s="27"/>
      <c r="Z17" s="27"/>
      <c r="AA17" s="10"/>
      <c r="AB17" s="27"/>
      <c r="AC17" s="10"/>
      <c r="AD17" s="10"/>
    </row>
    <row r="18" spans="1:30" ht="43.5" customHeight="1" x14ac:dyDescent="0.3">
      <c r="A18" s="45">
        <v>15</v>
      </c>
      <c r="B18" s="45">
        <v>14</v>
      </c>
      <c r="C18" s="11" t="s">
        <v>36</v>
      </c>
      <c r="D18" s="11" t="s">
        <v>24</v>
      </c>
      <c r="E18" s="46" t="s">
        <v>37</v>
      </c>
      <c r="F18" s="11" t="s">
        <v>109</v>
      </c>
      <c r="G18" s="47" t="s">
        <v>87</v>
      </c>
      <c r="H18" s="11" t="s">
        <v>88</v>
      </c>
      <c r="I18" s="11">
        <v>17</v>
      </c>
      <c r="J18" s="11">
        <v>18</v>
      </c>
      <c r="K18" s="48">
        <f t="shared" si="0"/>
        <v>17.5</v>
      </c>
      <c r="L18" s="10">
        <v>280000</v>
      </c>
      <c r="M18" s="49">
        <f t="shared" si="1"/>
        <v>0.5535714285714286</v>
      </c>
      <c r="N18" s="50">
        <v>155000</v>
      </c>
      <c r="O18" s="10">
        <v>125000</v>
      </c>
      <c r="P18" s="12">
        <f t="shared" si="2"/>
        <v>0.44642857142857145</v>
      </c>
      <c r="Q18" s="12" t="str">
        <f t="shared" si="3"/>
        <v>ok</v>
      </c>
      <c r="R18" s="10">
        <v>125000</v>
      </c>
      <c r="S18" s="10">
        <f t="shared" si="5"/>
        <v>125000</v>
      </c>
      <c r="T18" s="51" t="s">
        <v>83</v>
      </c>
      <c r="U18" s="11">
        <v>10</v>
      </c>
      <c r="V18" s="27"/>
      <c r="W18" s="27"/>
      <c r="X18" s="10"/>
      <c r="Y18" s="27"/>
      <c r="Z18" s="27"/>
      <c r="AA18" s="10"/>
      <c r="AB18" s="27"/>
      <c r="AC18" s="10"/>
      <c r="AD18" s="10"/>
    </row>
    <row r="19" spans="1:30" ht="43.5" customHeight="1" x14ac:dyDescent="0.3">
      <c r="A19" s="45">
        <v>16</v>
      </c>
      <c r="B19" s="45">
        <v>125</v>
      </c>
      <c r="C19" s="11" t="s">
        <v>64</v>
      </c>
      <c r="D19" s="11" t="s">
        <v>24</v>
      </c>
      <c r="E19" s="46" t="s">
        <v>65</v>
      </c>
      <c r="F19" s="11" t="s">
        <v>66</v>
      </c>
      <c r="G19" s="47" t="s">
        <v>104</v>
      </c>
      <c r="H19" s="11" t="s">
        <v>88</v>
      </c>
      <c r="I19" s="11">
        <v>18</v>
      </c>
      <c r="J19" s="11">
        <v>16</v>
      </c>
      <c r="K19" s="48">
        <f t="shared" si="0"/>
        <v>17</v>
      </c>
      <c r="L19" s="10">
        <v>250000</v>
      </c>
      <c r="M19" s="49">
        <f t="shared" si="1"/>
        <v>0.5</v>
      </c>
      <c r="N19" s="50">
        <v>125000</v>
      </c>
      <c r="O19" s="10">
        <v>125000</v>
      </c>
      <c r="P19" s="12">
        <f t="shared" si="2"/>
        <v>0.5</v>
      </c>
      <c r="Q19" s="12" t="str">
        <f t="shared" si="3"/>
        <v>ok</v>
      </c>
      <c r="R19" s="10">
        <f>O19</f>
        <v>125000</v>
      </c>
      <c r="S19" s="10">
        <f t="shared" si="5"/>
        <v>125000</v>
      </c>
      <c r="T19" s="51" t="s">
        <v>83</v>
      </c>
      <c r="U19" s="11">
        <v>11</v>
      </c>
      <c r="V19" s="27"/>
      <c r="W19" s="27"/>
      <c r="X19" s="10"/>
      <c r="Y19" s="27"/>
      <c r="Z19" s="27"/>
      <c r="AA19" s="10"/>
      <c r="AB19" s="27"/>
      <c r="AC19" s="10"/>
      <c r="AD19" s="10"/>
    </row>
    <row r="20" spans="1:30" ht="43.5" customHeight="1" x14ac:dyDescent="0.3">
      <c r="A20" s="45">
        <v>17</v>
      </c>
      <c r="B20" s="45">
        <v>80</v>
      </c>
      <c r="C20" s="11" t="s">
        <v>44</v>
      </c>
      <c r="D20" s="11" t="s">
        <v>24</v>
      </c>
      <c r="E20" s="46" t="s">
        <v>45</v>
      </c>
      <c r="F20" s="11" t="s">
        <v>46</v>
      </c>
      <c r="G20" s="47" t="s">
        <v>100</v>
      </c>
      <c r="H20" s="11" t="s">
        <v>90</v>
      </c>
      <c r="I20" s="11">
        <v>17</v>
      </c>
      <c r="J20" s="11">
        <v>15</v>
      </c>
      <c r="K20" s="48">
        <f t="shared" si="0"/>
        <v>16</v>
      </c>
      <c r="L20" s="10">
        <v>224000</v>
      </c>
      <c r="M20" s="49">
        <f t="shared" si="1"/>
        <v>0.5089285714285714</v>
      </c>
      <c r="N20" s="50">
        <v>114000</v>
      </c>
      <c r="O20" s="10">
        <v>110000</v>
      </c>
      <c r="P20" s="12">
        <f t="shared" si="2"/>
        <v>0.49107142857142855</v>
      </c>
      <c r="Q20" s="12" t="str">
        <f t="shared" si="3"/>
        <v>ok</v>
      </c>
      <c r="R20" s="10">
        <f>O20</f>
        <v>110000</v>
      </c>
      <c r="S20" s="10">
        <f t="shared" si="5"/>
        <v>110000</v>
      </c>
      <c r="T20" s="51" t="s">
        <v>83</v>
      </c>
      <c r="U20" s="11">
        <v>11</v>
      </c>
      <c r="V20" s="27"/>
      <c r="W20" s="27"/>
      <c r="X20" s="10"/>
      <c r="Y20" s="27"/>
      <c r="Z20" s="27"/>
      <c r="AA20" s="10"/>
      <c r="AB20" s="27"/>
      <c r="AC20" s="10"/>
      <c r="AD20" s="10"/>
    </row>
    <row r="21" spans="1:30" ht="54" customHeight="1" x14ac:dyDescent="0.3">
      <c r="A21" s="45">
        <v>18</v>
      </c>
      <c r="B21" s="45">
        <v>77</v>
      </c>
      <c r="C21" s="11" t="s">
        <v>70</v>
      </c>
      <c r="D21" s="11" t="s">
        <v>24</v>
      </c>
      <c r="E21" s="46" t="s">
        <v>71</v>
      </c>
      <c r="F21" s="11" t="s">
        <v>72</v>
      </c>
      <c r="G21" s="47" t="s">
        <v>99</v>
      </c>
      <c r="H21" s="11" t="s">
        <v>88</v>
      </c>
      <c r="I21" s="11">
        <v>15</v>
      </c>
      <c r="J21" s="11">
        <v>14</v>
      </c>
      <c r="K21" s="48">
        <f t="shared" si="0"/>
        <v>14.5</v>
      </c>
      <c r="L21" s="10">
        <v>200000</v>
      </c>
      <c r="M21" s="49">
        <f t="shared" si="1"/>
        <v>0.5</v>
      </c>
      <c r="N21" s="50">
        <v>100000</v>
      </c>
      <c r="O21" s="10">
        <v>100000</v>
      </c>
      <c r="P21" s="12">
        <f t="shared" si="2"/>
        <v>0.5</v>
      </c>
      <c r="Q21" s="12" t="str">
        <f t="shared" si="3"/>
        <v>ok</v>
      </c>
      <c r="R21" s="10">
        <f>O21</f>
        <v>100000</v>
      </c>
      <c r="S21" s="10">
        <f t="shared" si="5"/>
        <v>100000</v>
      </c>
      <c r="T21" s="51" t="s">
        <v>83</v>
      </c>
      <c r="U21" s="11">
        <v>10</v>
      </c>
      <c r="V21" s="27"/>
      <c r="W21" s="27"/>
      <c r="X21" s="10"/>
      <c r="Y21" s="27"/>
      <c r="Z21" s="27"/>
      <c r="AA21" s="10"/>
      <c r="AB21" s="27"/>
      <c r="AC21" s="10"/>
      <c r="AD21" s="10"/>
    </row>
    <row r="22" spans="1:30" ht="30" customHeight="1" x14ac:dyDescent="0.3">
      <c r="G22" s="13" t="s">
        <v>20</v>
      </c>
      <c r="H22" s="44"/>
      <c r="I22" s="23"/>
      <c r="J22" s="23"/>
      <c r="K22" s="23"/>
      <c r="L22" s="24">
        <f>SUM(L4:L21)</f>
        <v>4809381</v>
      </c>
      <c r="M22" s="23"/>
      <c r="N22" s="24">
        <f>SUM(N4:N21)</f>
        <v>2739381</v>
      </c>
      <c r="O22" s="24">
        <f>SUM(O4:O21)</f>
        <v>2070000</v>
      </c>
      <c r="P22" s="23"/>
      <c r="Q22" s="23"/>
      <c r="R22" s="24">
        <f>SUM(R4:R21)</f>
        <v>2070000</v>
      </c>
      <c r="S22" s="24">
        <f>SUM(S4:S21)</f>
        <v>2070000</v>
      </c>
      <c r="V22" s="42"/>
      <c r="W22" s="42"/>
      <c r="X22" s="43"/>
      <c r="Y22" s="42"/>
      <c r="Z22" s="42"/>
      <c r="AA22" s="43"/>
      <c r="AB22" s="42"/>
      <c r="AC22" s="43"/>
      <c r="AD22" s="43"/>
    </row>
    <row r="23" spans="1:30" x14ac:dyDescent="0.3">
      <c r="O23" s="25"/>
      <c r="V23" s="29"/>
      <c r="W23" s="29"/>
      <c r="X23" s="30"/>
      <c r="Y23" s="29"/>
      <c r="Z23" s="29"/>
      <c r="AA23" s="30"/>
      <c r="AB23" s="29"/>
      <c r="AC23" s="30"/>
      <c r="AD23" s="30"/>
    </row>
    <row r="24" spans="1:30" x14ac:dyDescent="0.3">
      <c r="V24" s="29"/>
      <c r="W24" s="29"/>
      <c r="X24" s="30"/>
      <c r="Y24" s="29"/>
      <c r="Z24" s="29"/>
      <c r="AA24" s="30"/>
      <c r="AB24" s="29"/>
      <c r="AC24" s="30"/>
      <c r="AD24" s="30"/>
    </row>
    <row r="25" spans="1:30" x14ac:dyDescent="0.3">
      <c r="V25" s="29"/>
      <c r="W25" s="29"/>
      <c r="X25" s="30"/>
      <c r="Y25" s="29"/>
      <c r="Z25" s="29"/>
      <c r="AA25" s="30"/>
      <c r="AB25" s="29"/>
      <c r="AC25" s="30"/>
      <c r="AD25" s="30"/>
    </row>
    <row r="26" spans="1:30" x14ac:dyDescent="0.3">
      <c r="V26" s="29"/>
      <c r="W26" s="29"/>
      <c r="X26" s="30"/>
      <c r="Y26" s="29"/>
      <c r="Z26" s="29"/>
      <c r="AA26" s="30"/>
      <c r="AB26" s="29"/>
      <c r="AC26" s="30"/>
      <c r="AD26" s="30"/>
    </row>
    <row r="27" spans="1:30" x14ac:dyDescent="0.3">
      <c r="V27" s="29"/>
      <c r="W27" s="29"/>
      <c r="X27" s="30"/>
      <c r="Y27" s="29"/>
      <c r="Z27" s="29"/>
      <c r="AA27" s="30"/>
      <c r="AB27" s="29"/>
      <c r="AC27" s="30"/>
      <c r="AD27" s="30"/>
    </row>
    <row r="28" spans="1:30" x14ac:dyDescent="0.3">
      <c r="V28" s="29"/>
      <c r="W28" s="29"/>
      <c r="X28" s="30"/>
      <c r="Y28" s="29"/>
      <c r="Z28" s="29"/>
      <c r="AA28" s="30"/>
      <c r="AB28" s="29"/>
      <c r="AC28" s="30"/>
      <c r="AD28" s="30"/>
    </row>
    <row r="29" spans="1:30" x14ac:dyDescent="0.3">
      <c r="V29" s="29"/>
      <c r="W29" s="29"/>
      <c r="X29" s="30"/>
      <c r="Y29" s="29"/>
      <c r="Z29" s="29"/>
      <c r="AA29" s="30"/>
      <c r="AB29" s="29"/>
      <c r="AC29" s="30"/>
      <c r="AD29" s="30"/>
    </row>
    <row r="30" spans="1:30" x14ac:dyDescent="0.3">
      <c r="V30" s="29"/>
      <c r="W30" s="29"/>
      <c r="X30" s="30"/>
      <c r="Y30" s="29"/>
      <c r="Z30" s="29"/>
      <c r="AA30" s="30"/>
      <c r="AB30" s="29"/>
      <c r="AC30" s="30"/>
      <c r="AD30" s="30"/>
    </row>
    <row r="31" spans="1:30" x14ac:dyDescent="0.3">
      <c r="V31" s="29"/>
      <c r="W31" s="29"/>
      <c r="X31" s="30"/>
      <c r="Y31" s="29"/>
      <c r="Z31" s="29"/>
      <c r="AA31" s="30"/>
      <c r="AB31" s="29"/>
      <c r="AC31" s="30"/>
      <c r="AD31" s="30"/>
    </row>
    <row r="32" spans="1:30" x14ac:dyDescent="0.3">
      <c r="V32" s="29"/>
      <c r="W32" s="29"/>
      <c r="X32" s="30"/>
      <c r="Y32" s="29"/>
      <c r="Z32" s="29"/>
      <c r="AA32" s="30"/>
      <c r="AB32" s="29"/>
      <c r="AC32" s="30"/>
      <c r="AD32" s="30"/>
    </row>
    <row r="33" spans="22:30" x14ac:dyDescent="0.3">
      <c r="V33" s="29"/>
      <c r="W33" s="29"/>
      <c r="X33" s="30"/>
      <c r="Y33" s="29"/>
      <c r="Z33" s="29"/>
      <c r="AA33" s="30"/>
      <c r="AB33" s="29"/>
      <c r="AC33" s="30"/>
      <c r="AD33" s="30"/>
    </row>
    <row r="34" spans="22:30" x14ac:dyDescent="0.3">
      <c r="V34" s="29"/>
      <c r="W34" s="29"/>
      <c r="X34" s="30"/>
      <c r="Y34" s="29"/>
      <c r="Z34" s="29"/>
      <c r="AA34" s="30"/>
      <c r="AB34" s="29"/>
      <c r="AC34" s="30"/>
      <c r="AD34" s="30"/>
    </row>
    <row r="35" spans="22:30" x14ac:dyDescent="0.3">
      <c r="V35" s="29"/>
      <c r="W35" s="29"/>
      <c r="X35" s="30"/>
      <c r="Y35" s="29"/>
      <c r="Z35" s="29"/>
      <c r="AA35" s="30"/>
      <c r="AB35" s="29"/>
      <c r="AC35" s="30"/>
      <c r="AD35" s="30"/>
    </row>
    <row r="36" spans="22:30" x14ac:dyDescent="0.3">
      <c r="V36" s="29"/>
      <c r="W36" s="29"/>
      <c r="X36" s="30"/>
      <c r="Y36" s="29"/>
      <c r="Z36" s="29"/>
      <c r="AA36" s="30"/>
      <c r="AB36" s="29"/>
      <c r="AC36" s="30"/>
      <c r="AD36" s="30"/>
    </row>
    <row r="37" spans="22:30" x14ac:dyDescent="0.3">
      <c r="V37" s="29"/>
      <c r="W37" s="29"/>
      <c r="X37" s="30"/>
      <c r="Y37" s="29"/>
      <c r="Z37" s="29"/>
      <c r="AA37" s="30"/>
      <c r="AB37" s="29"/>
      <c r="AC37" s="30"/>
      <c r="AD37" s="30"/>
    </row>
    <row r="38" spans="22:30" x14ac:dyDescent="0.3">
      <c r="V38" s="29"/>
      <c r="W38" s="29"/>
      <c r="X38" s="30"/>
      <c r="Y38" s="29"/>
      <c r="Z38" s="29"/>
      <c r="AA38" s="30"/>
      <c r="AB38" s="29"/>
      <c r="AC38" s="30"/>
      <c r="AD38" s="30"/>
    </row>
    <row r="39" spans="22:30" x14ac:dyDescent="0.3">
      <c r="V39" s="29"/>
      <c r="W39" s="29"/>
      <c r="X39" s="30"/>
      <c r="Y39" s="29"/>
      <c r="Z39" s="29"/>
      <c r="AA39" s="30"/>
      <c r="AB39" s="29"/>
      <c r="AC39" s="30"/>
      <c r="AD39" s="30"/>
    </row>
    <row r="40" spans="22:30" x14ac:dyDescent="0.3">
      <c r="V40" s="29"/>
      <c r="W40" s="29"/>
      <c r="X40" s="30"/>
      <c r="Y40" s="29"/>
      <c r="Z40" s="29"/>
      <c r="AA40" s="30"/>
      <c r="AB40" s="29"/>
      <c r="AC40" s="30"/>
      <c r="AD40" s="30"/>
    </row>
    <row r="41" spans="22:30" x14ac:dyDescent="0.3">
      <c r="V41" s="29"/>
      <c r="W41" s="29"/>
      <c r="X41" s="30"/>
      <c r="Y41" s="29"/>
      <c r="Z41" s="29"/>
      <c r="AA41" s="30"/>
      <c r="AB41" s="29"/>
      <c r="AC41" s="30"/>
      <c r="AD41" s="30"/>
    </row>
    <row r="42" spans="22:30" x14ac:dyDescent="0.3">
      <c r="V42" s="29"/>
      <c r="W42" s="29"/>
      <c r="X42" s="30"/>
      <c r="Y42" s="29"/>
      <c r="Z42" s="29"/>
      <c r="AA42" s="30"/>
      <c r="AB42" s="29"/>
      <c r="AC42" s="30"/>
      <c r="AD42" s="30"/>
    </row>
    <row r="43" spans="22:30" x14ac:dyDescent="0.3">
      <c r="V43" s="29"/>
      <c r="W43" s="29"/>
      <c r="X43" s="30"/>
      <c r="Y43" s="29"/>
      <c r="Z43" s="29"/>
      <c r="AA43" s="30"/>
      <c r="AB43" s="29"/>
      <c r="AC43" s="30"/>
      <c r="AD43" s="30"/>
    </row>
    <row r="44" spans="22:30" x14ac:dyDescent="0.3">
      <c r="V44" s="29"/>
      <c r="W44" s="29"/>
      <c r="X44" s="30"/>
      <c r="Y44" s="29"/>
      <c r="Z44" s="29"/>
      <c r="AA44" s="30"/>
      <c r="AB44" s="29"/>
      <c r="AC44" s="30"/>
      <c r="AD44" s="30"/>
    </row>
    <row r="45" spans="22:30" x14ac:dyDescent="0.3">
      <c r="V45" s="29"/>
      <c r="W45" s="29"/>
      <c r="X45" s="30"/>
      <c r="Y45" s="29"/>
      <c r="Z45" s="29"/>
      <c r="AA45" s="30"/>
      <c r="AB45" s="29"/>
      <c r="AC45" s="30"/>
      <c r="AD45" s="30"/>
    </row>
    <row r="46" spans="22:30" x14ac:dyDescent="0.3">
      <c r="V46" s="29"/>
      <c r="W46" s="29"/>
      <c r="X46" s="30"/>
      <c r="Y46" s="29"/>
      <c r="Z46" s="29"/>
      <c r="AA46" s="30"/>
      <c r="AB46" s="29"/>
      <c r="AC46" s="30"/>
      <c r="AD46" s="30"/>
    </row>
    <row r="47" spans="22:30" x14ac:dyDescent="0.3">
      <c r="V47" s="29"/>
      <c r="W47" s="29"/>
      <c r="X47" s="30"/>
      <c r="Y47" s="29"/>
      <c r="Z47" s="29"/>
      <c r="AA47" s="30"/>
      <c r="AB47" s="29"/>
      <c r="AC47" s="30"/>
      <c r="AD47" s="30"/>
    </row>
    <row r="48" spans="22:30" x14ac:dyDescent="0.3">
      <c r="V48" s="29"/>
      <c r="W48" s="29"/>
      <c r="X48" s="30"/>
      <c r="Y48" s="29"/>
      <c r="Z48" s="29"/>
      <c r="AA48" s="30"/>
      <c r="AB48" s="29"/>
      <c r="AC48" s="30"/>
      <c r="AD48" s="30"/>
    </row>
    <row r="49" spans="22:30" x14ac:dyDescent="0.3">
      <c r="V49" s="29"/>
      <c r="W49" s="29"/>
      <c r="X49" s="30"/>
      <c r="Y49" s="29"/>
      <c r="Z49" s="29"/>
      <c r="AA49" s="30"/>
      <c r="AB49" s="29"/>
      <c r="AC49" s="30"/>
      <c r="AD49" s="30"/>
    </row>
    <row r="50" spans="22:30" x14ac:dyDescent="0.3">
      <c r="V50" s="29"/>
      <c r="W50" s="29"/>
      <c r="X50" s="30"/>
      <c r="Y50" s="29"/>
      <c r="Z50" s="29"/>
      <c r="AA50" s="30"/>
      <c r="AB50" s="29"/>
      <c r="AC50" s="30"/>
      <c r="AD50" s="30"/>
    </row>
    <row r="51" spans="22:30" x14ac:dyDescent="0.3">
      <c r="V51" s="29"/>
      <c r="W51" s="29"/>
      <c r="X51" s="30"/>
      <c r="Y51" s="29"/>
      <c r="Z51" s="29"/>
      <c r="AA51" s="30"/>
      <c r="AB51" s="29"/>
      <c r="AC51" s="30"/>
      <c r="AD51" s="30"/>
    </row>
    <row r="52" spans="22:30" x14ac:dyDescent="0.3">
      <c r="V52" s="29"/>
      <c r="W52" s="29"/>
      <c r="X52" s="30"/>
      <c r="Y52" s="29"/>
      <c r="Z52" s="29"/>
      <c r="AA52" s="30"/>
      <c r="AB52" s="29"/>
      <c r="AC52" s="30"/>
      <c r="AD52" s="30"/>
    </row>
    <row r="53" spans="22:30" x14ac:dyDescent="0.3">
      <c r="V53" s="29"/>
      <c r="W53" s="29"/>
      <c r="X53" s="30"/>
      <c r="Y53" s="29"/>
      <c r="Z53" s="29"/>
      <c r="AA53" s="30"/>
      <c r="AB53" s="29"/>
      <c r="AC53" s="30"/>
      <c r="AD53" s="30"/>
    </row>
    <row r="54" spans="22:30" x14ac:dyDescent="0.3">
      <c r="V54" s="29"/>
      <c r="W54" s="29"/>
      <c r="X54" s="30"/>
      <c r="Y54" s="29"/>
      <c r="Z54" s="29"/>
      <c r="AA54" s="30"/>
      <c r="AB54" s="29"/>
      <c r="AC54" s="30"/>
      <c r="AD54" s="30"/>
    </row>
    <row r="55" spans="22:30" x14ac:dyDescent="0.3">
      <c r="V55" s="29"/>
      <c r="W55" s="29"/>
      <c r="X55" s="30"/>
      <c r="Y55" s="29"/>
      <c r="Z55" s="29"/>
      <c r="AA55" s="30"/>
      <c r="AB55" s="29"/>
      <c r="AC55" s="30"/>
      <c r="AD55" s="30"/>
    </row>
    <row r="56" spans="22:30" x14ac:dyDescent="0.3">
      <c r="V56" s="29"/>
      <c r="W56" s="29"/>
      <c r="X56" s="30"/>
      <c r="Y56" s="29"/>
      <c r="Z56" s="29"/>
      <c r="AA56" s="30"/>
      <c r="AB56" s="29"/>
      <c r="AC56" s="30"/>
      <c r="AD56" s="30"/>
    </row>
    <row r="57" spans="22:30" x14ac:dyDescent="0.3">
      <c r="V57" s="29"/>
      <c r="W57" s="29"/>
      <c r="X57" s="30"/>
      <c r="Y57" s="29"/>
      <c r="Z57" s="29"/>
      <c r="AA57" s="30"/>
      <c r="AB57" s="29"/>
      <c r="AC57" s="30"/>
      <c r="AD57" s="30"/>
    </row>
    <row r="58" spans="22:30" x14ac:dyDescent="0.3">
      <c r="V58" s="29"/>
      <c r="W58" s="29"/>
      <c r="X58" s="30"/>
      <c r="Y58" s="29"/>
      <c r="Z58" s="29"/>
      <c r="AA58" s="30"/>
      <c r="AB58" s="29"/>
      <c r="AC58" s="30"/>
      <c r="AD58" s="30"/>
    </row>
    <row r="59" spans="22:30" x14ac:dyDescent="0.3">
      <c r="V59" s="29"/>
      <c r="W59" s="29"/>
      <c r="X59" s="30"/>
      <c r="Y59" s="29"/>
      <c r="Z59" s="29"/>
      <c r="AA59" s="30"/>
      <c r="AB59" s="29"/>
      <c r="AC59" s="30"/>
      <c r="AD59" s="30"/>
    </row>
    <row r="60" spans="22:30" x14ac:dyDescent="0.3">
      <c r="V60" s="29"/>
      <c r="W60" s="29"/>
      <c r="X60" s="30"/>
      <c r="Y60" s="29"/>
      <c r="Z60" s="29"/>
      <c r="AA60" s="30"/>
      <c r="AB60" s="29"/>
      <c r="AC60" s="30"/>
      <c r="AD60" s="30"/>
    </row>
    <row r="61" spans="22:30" x14ac:dyDescent="0.3">
      <c r="V61" s="29"/>
      <c r="W61" s="29"/>
      <c r="X61" s="30"/>
      <c r="Y61" s="29"/>
      <c r="Z61" s="29"/>
      <c r="AA61" s="30"/>
      <c r="AB61" s="29"/>
      <c r="AC61" s="30"/>
      <c r="AD61" s="30"/>
    </row>
    <row r="62" spans="22:30" x14ac:dyDescent="0.3">
      <c r="V62" s="29"/>
      <c r="W62" s="29"/>
      <c r="X62" s="30"/>
      <c r="Y62" s="29"/>
      <c r="Z62" s="29"/>
      <c r="AA62" s="30"/>
      <c r="AB62" s="29"/>
      <c r="AC62" s="30"/>
      <c r="AD62" s="30"/>
    </row>
    <row r="63" spans="22:30" x14ac:dyDescent="0.3">
      <c r="V63" s="29"/>
      <c r="W63" s="29"/>
      <c r="X63" s="30"/>
      <c r="Y63" s="29"/>
      <c r="Z63" s="29"/>
      <c r="AA63" s="30"/>
      <c r="AB63" s="29"/>
      <c r="AC63" s="30"/>
      <c r="AD63" s="30"/>
    </row>
    <row r="64" spans="22:30" x14ac:dyDescent="0.3">
      <c r="V64" s="29"/>
      <c r="W64" s="29"/>
      <c r="X64" s="30"/>
      <c r="Y64" s="29"/>
      <c r="Z64" s="29"/>
      <c r="AA64" s="30"/>
      <c r="AB64" s="29"/>
      <c r="AC64" s="30"/>
      <c r="AD64" s="30"/>
    </row>
    <row r="65" spans="22:30" x14ac:dyDescent="0.3">
      <c r="V65" s="29"/>
      <c r="W65" s="29"/>
      <c r="X65" s="30"/>
      <c r="Y65" s="29"/>
      <c r="Z65" s="29"/>
      <c r="AA65" s="30"/>
      <c r="AB65" s="29"/>
      <c r="AC65" s="30"/>
      <c r="AD65" s="30"/>
    </row>
    <row r="66" spans="22:30" x14ac:dyDescent="0.3">
      <c r="V66" s="29"/>
      <c r="W66" s="29"/>
      <c r="X66" s="30"/>
      <c r="Y66" s="29"/>
      <c r="Z66" s="29"/>
      <c r="AA66" s="30"/>
      <c r="AB66" s="29"/>
      <c r="AC66" s="30"/>
      <c r="AD66" s="30"/>
    </row>
    <row r="67" spans="22:30" x14ac:dyDescent="0.3">
      <c r="V67" s="29"/>
      <c r="W67" s="29"/>
      <c r="X67" s="30"/>
      <c r="Y67" s="29"/>
      <c r="Z67" s="29"/>
      <c r="AA67" s="30"/>
      <c r="AB67" s="29"/>
      <c r="AC67" s="30"/>
      <c r="AD67" s="30"/>
    </row>
    <row r="68" spans="22:30" x14ac:dyDescent="0.3">
      <c r="V68" s="29"/>
      <c r="W68" s="29"/>
      <c r="X68" s="30"/>
      <c r="Y68" s="29"/>
      <c r="Z68" s="29"/>
      <c r="AA68" s="30"/>
      <c r="AB68" s="29"/>
      <c r="AC68" s="30"/>
      <c r="AD68" s="30"/>
    </row>
    <row r="69" spans="22:30" x14ac:dyDescent="0.3">
      <c r="V69" s="29"/>
      <c r="W69" s="29"/>
      <c r="X69" s="30"/>
      <c r="Y69" s="29"/>
      <c r="Z69" s="29"/>
      <c r="AA69" s="30"/>
      <c r="AB69" s="29"/>
      <c r="AC69" s="30"/>
      <c r="AD69" s="30"/>
    </row>
    <row r="70" spans="22:30" x14ac:dyDescent="0.3">
      <c r="V70" s="29"/>
      <c r="W70" s="29"/>
      <c r="X70" s="30"/>
      <c r="Y70" s="29"/>
      <c r="Z70" s="29"/>
      <c r="AA70" s="30"/>
      <c r="AB70" s="29"/>
      <c r="AC70" s="30"/>
      <c r="AD70" s="30"/>
    </row>
    <row r="71" spans="22:30" x14ac:dyDescent="0.3">
      <c r="V71" s="29"/>
      <c r="W71" s="29"/>
      <c r="X71" s="30"/>
      <c r="Y71" s="29"/>
      <c r="Z71" s="29"/>
      <c r="AA71" s="30"/>
      <c r="AB71" s="29"/>
      <c r="AC71" s="30"/>
      <c r="AD71" s="30"/>
    </row>
    <row r="72" spans="22:30" x14ac:dyDescent="0.3">
      <c r="V72" s="29"/>
      <c r="W72" s="29"/>
      <c r="X72" s="30"/>
      <c r="Y72" s="29"/>
      <c r="Z72" s="29"/>
      <c r="AA72" s="30"/>
      <c r="AB72" s="29"/>
      <c r="AC72" s="30"/>
      <c r="AD72" s="30"/>
    </row>
    <row r="73" spans="22:30" x14ac:dyDescent="0.3">
      <c r="V73" s="29"/>
      <c r="W73" s="29"/>
      <c r="X73" s="30"/>
      <c r="Y73" s="29"/>
      <c r="Z73" s="29"/>
      <c r="AA73" s="30"/>
      <c r="AB73" s="29"/>
      <c r="AC73" s="30"/>
      <c r="AD73" s="30"/>
    </row>
    <row r="74" spans="22:30" x14ac:dyDescent="0.3">
      <c r="V74" s="28"/>
      <c r="W74" s="29"/>
      <c r="X74" s="30"/>
      <c r="Y74" s="29"/>
      <c r="Z74" s="29"/>
      <c r="AA74" s="30"/>
      <c r="AB74" s="29"/>
      <c r="AC74" s="30"/>
      <c r="AD74" s="30"/>
    </row>
    <row r="75" spans="22:30" x14ac:dyDescent="0.3">
      <c r="V75" s="28"/>
      <c r="W75" s="29"/>
      <c r="X75" s="30"/>
      <c r="Y75" s="29"/>
      <c r="Z75" s="29"/>
      <c r="AA75" s="30"/>
      <c r="AB75" s="29"/>
      <c r="AC75" s="30"/>
      <c r="AD75" s="30"/>
    </row>
    <row r="76" spans="22:30" x14ac:dyDescent="0.3">
      <c r="V76" s="28"/>
      <c r="W76" s="29"/>
      <c r="X76" s="30"/>
      <c r="Y76" s="29"/>
      <c r="Z76" s="29"/>
      <c r="AA76" s="30"/>
      <c r="AB76" s="29"/>
      <c r="AC76" s="30"/>
      <c r="AD76" s="30"/>
    </row>
    <row r="77" spans="22:30" x14ac:dyDescent="0.3">
      <c r="V77" s="28"/>
      <c r="W77" s="29"/>
      <c r="X77" s="30"/>
      <c r="Y77" s="29"/>
      <c r="Z77" s="29"/>
      <c r="AA77" s="30"/>
      <c r="AB77" s="29"/>
      <c r="AC77" s="30"/>
      <c r="AD77" s="30"/>
    </row>
    <row r="78" spans="22:30" x14ac:dyDescent="0.3">
      <c r="V78" s="29"/>
      <c r="W78" s="29"/>
      <c r="X78" s="30"/>
      <c r="Y78" s="29"/>
      <c r="Z78" s="29"/>
      <c r="AA78" s="30"/>
      <c r="AB78" s="29"/>
      <c r="AC78" s="30"/>
      <c r="AD78" s="30"/>
    </row>
    <row r="79" spans="22:30" x14ac:dyDescent="0.3">
      <c r="V79" s="29"/>
      <c r="W79" s="29"/>
      <c r="X79" s="30"/>
      <c r="Y79" s="29"/>
      <c r="Z79" s="29"/>
      <c r="AA79" s="30"/>
      <c r="AB79" s="29"/>
      <c r="AC79" s="30"/>
      <c r="AD79" s="30"/>
    </row>
    <row r="80" spans="22:30" x14ac:dyDescent="0.3">
      <c r="V80" s="29"/>
      <c r="W80" s="29"/>
      <c r="X80" s="30"/>
      <c r="Y80" s="29"/>
      <c r="Z80" s="29"/>
      <c r="AA80" s="30"/>
      <c r="AB80" s="29"/>
      <c r="AC80" s="30"/>
      <c r="AD80" s="30"/>
    </row>
    <row r="81" spans="22:30" x14ac:dyDescent="0.3">
      <c r="V81" s="29"/>
      <c r="W81" s="29"/>
      <c r="X81" s="30"/>
      <c r="Y81" s="29"/>
      <c r="Z81" s="31"/>
      <c r="AA81" s="32"/>
      <c r="AB81" s="29"/>
      <c r="AC81" s="33"/>
      <c r="AD81" s="32"/>
    </row>
    <row r="82" spans="22:30" x14ac:dyDescent="0.3">
      <c r="V82" s="29"/>
      <c r="W82" s="29"/>
      <c r="X82" s="30"/>
      <c r="Y82" s="29"/>
      <c r="Z82" s="29"/>
      <c r="AA82" s="30"/>
      <c r="AB82" s="29"/>
      <c r="AC82" s="30"/>
      <c r="AD82" s="30"/>
    </row>
    <row r="83" spans="22:30" x14ac:dyDescent="0.3">
      <c r="V83" s="29"/>
      <c r="W83" s="29"/>
      <c r="X83" s="30"/>
      <c r="Y83" s="29"/>
      <c r="Z83" s="29"/>
      <c r="AA83" s="30"/>
      <c r="AB83" s="29"/>
      <c r="AC83" s="30"/>
      <c r="AD83" s="30"/>
    </row>
    <row r="84" spans="22:30" x14ac:dyDescent="0.3">
      <c r="V84" s="34"/>
      <c r="W84" s="29"/>
      <c r="X84" s="35"/>
      <c r="Y84" s="36"/>
      <c r="Z84" s="36"/>
      <c r="AA84" s="31"/>
      <c r="AB84" s="36"/>
      <c r="AC84" s="31"/>
      <c r="AD84" s="31"/>
    </row>
    <row r="85" spans="22:30" x14ac:dyDescent="0.3">
      <c r="V85" s="32"/>
      <c r="W85" s="32"/>
      <c r="X85" s="32"/>
      <c r="Y85" s="32"/>
      <c r="Z85" s="32"/>
      <c r="AA85" s="32"/>
      <c r="AB85" s="32"/>
      <c r="AC85" s="32"/>
      <c r="AD85" s="32"/>
    </row>
    <row r="86" spans="22:30" x14ac:dyDescent="0.3">
      <c r="V86" s="32"/>
      <c r="W86" s="32"/>
      <c r="X86" s="32"/>
      <c r="Y86" s="32"/>
      <c r="Z86" s="32"/>
      <c r="AA86" s="32"/>
      <c r="AB86" s="32"/>
      <c r="AC86" s="32"/>
      <c r="AD86" s="32"/>
    </row>
    <row r="87" spans="22:30" x14ac:dyDescent="0.3">
      <c r="V87" s="37"/>
      <c r="W87" s="32"/>
      <c r="X87" s="31"/>
      <c r="Y87" s="32"/>
      <c r="Z87" s="32"/>
      <c r="AA87" s="32"/>
      <c r="AB87" s="32"/>
      <c r="AC87" s="32"/>
      <c r="AD87" s="32"/>
    </row>
    <row r="88" spans="22:30" x14ac:dyDescent="0.3">
      <c r="V88" s="38"/>
      <c r="W88" s="32"/>
      <c r="X88" s="31"/>
      <c r="Y88" s="32"/>
      <c r="Z88" s="32"/>
      <c r="AA88" s="32"/>
      <c r="AB88" s="32"/>
      <c r="AC88" s="32"/>
      <c r="AD88" s="32"/>
    </row>
    <row r="89" spans="22:30" x14ac:dyDescent="0.3">
      <c r="V89" s="37"/>
      <c r="W89" s="32"/>
      <c r="X89" s="31"/>
      <c r="Y89" s="32"/>
      <c r="Z89" s="32"/>
      <c r="AA89" s="32"/>
      <c r="AB89" s="32"/>
      <c r="AC89" s="32"/>
      <c r="AD89" s="32"/>
    </row>
    <row r="90" spans="22:30" x14ac:dyDescent="0.3">
      <c r="V90" s="37"/>
      <c r="W90" s="32"/>
      <c r="X90" s="31"/>
      <c r="Y90" s="32"/>
      <c r="Z90" s="32"/>
      <c r="AA90" s="32"/>
      <c r="AB90" s="32"/>
      <c r="AC90" s="32"/>
      <c r="AD90" s="32"/>
    </row>
    <row r="91" spans="22:30" x14ac:dyDescent="0.3">
      <c r="V91" s="37"/>
      <c r="W91" s="32"/>
      <c r="X91" s="31"/>
      <c r="Y91" s="32"/>
      <c r="Z91" s="32"/>
      <c r="AA91" s="32"/>
      <c r="AB91" s="32"/>
      <c r="AC91" s="32"/>
      <c r="AD91" s="32"/>
    </row>
    <row r="92" spans="22:30" x14ac:dyDescent="0.3">
      <c r="V92" s="39"/>
      <c r="X92" s="40"/>
    </row>
    <row r="93" spans="22:30" x14ac:dyDescent="0.3">
      <c r="V93" s="39"/>
      <c r="X93" s="40"/>
    </row>
    <row r="94" spans="22:30" x14ac:dyDescent="0.3">
      <c r="W94" s="41"/>
      <c r="X94" s="40"/>
    </row>
  </sheetData>
  <autoFilter ref="A3:AD22" xr:uid="{00000000-0009-0000-0000-000000000000}"/>
  <sortState xmlns:xlrd2="http://schemas.microsoft.com/office/spreadsheetml/2017/richdata2" ref="B4:U21">
    <sortCondition descending="1" ref="K4:K21"/>
    <sortCondition descending="1" ref="M4:M21"/>
    <sortCondition ref="U4:U21"/>
  </sortState>
  <pageMargins left="0.70866141732283472" right="0.70866141732283472" top="0.78740157480314965" bottom="0.78740157480314965" header="0.31496062992125984" footer="0.31496062992125984"/>
  <pageSetup paperSize="8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DT2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2020-01-30T09:06:36Z</cp:lastPrinted>
  <dcterms:created xsi:type="dcterms:W3CDTF">2015-05-12T05:59:26Z</dcterms:created>
  <dcterms:modified xsi:type="dcterms:W3CDTF">2021-02-18T13:55:22Z</dcterms:modified>
</cp:coreProperties>
</file>