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V 2020 a 2021\POV 2021\materiály komise, RK, ZK\vyhodnocení\RK, ZK\21,5 mil\"/>
    </mc:Choice>
  </mc:AlternateContent>
  <xr:revisionPtr revIDLastSave="0" documentId="13_ncr:1_{E6F82DC9-C819-4371-BC27-6A7174620431}" xr6:coauthVersionLast="45" xr6:coauthVersionMax="45" xr10:uidLastSave="{00000000-0000-0000-0000-000000000000}"/>
  <bookViews>
    <workbookView xWindow="1152" yWindow="1152" windowWidth="16068" windowHeight="8052" xr2:uid="{00000000-000D-0000-FFFF-FFFF00000000}"/>
  </bookViews>
  <sheets>
    <sheet name="DT1" sheetId="1" r:id="rId1"/>
  </sheets>
  <definedNames>
    <definedName name="_xlnm._FilterDatabase" localSheetId="0" hidden="1">'DT1'!$A$3:$U$72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1" l="1"/>
  <c r="R33" i="1" l="1"/>
  <c r="R23" i="1"/>
  <c r="R13" i="1"/>
  <c r="R21" i="1"/>
  <c r="R51" i="1"/>
  <c r="R35" i="1"/>
  <c r="R53" i="1"/>
  <c r="R39" i="1"/>
  <c r="R42" i="1"/>
  <c r="R52" i="1"/>
  <c r="R26" i="1"/>
  <c r="R12" i="1"/>
  <c r="R11" i="1"/>
  <c r="R32" i="1"/>
  <c r="R70" i="1"/>
  <c r="P33" i="1"/>
  <c r="Q33" i="1" s="1"/>
  <c r="P23" i="1"/>
  <c r="Q23" i="1" s="1"/>
  <c r="P13" i="1"/>
  <c r="Q13" i="1" s="1"/>
  <c r="P21" i="1"/>
  <c r="Q21" i="1" s="1"/>
  <c r="P51" i="1"/>
  <c r="Q51" i="1" s="1"/>
  <c r="P35" i="1"/>
  <c r="Q35" i="1" s="1"/>
  <c r="P53" i="1"/>
  <c r="Q53" i="1" s="1"/>
  <c r="P39" i="1"/>
  <c r="Q39" i="1" s="1"/>
  <c r="P42" i="1"/>
  <c r="Q42" i="1" s="1"/>
  <c r="P52" i="1"/>
  <c r="Q52" i="1" s="1"/>
  <c r="P26" i="1"/>
  <c r="Q26" i="1" s="1"/>
  <c r="P12" i="1"/>
  <c r="Q12" i="1" s="1"/>
  <c r="P11" i="1"/>
  <c r="Q11" i="1" s="1"/>
  <c r="P32" i="1"/>
  <c r="Q32" i="1" s="1"/>
  <c r="P70" i="1"/>
  <c r="Q70" i="1" s="1"/>
  <c r="M33" i="1"/>
  <c r="M23" i="1"/>
  <c r="M13" i="1"/>
  <c r="M21" i="1"/>
  <c r="M51" i="1"/>
  <c r="M35" i="1"/>
  <c r="M53" i="1"/>
  <c r="M39" i="1"/>
  <c r="M42" i="1"/>
  <c r="M52" i="1"/>
  <c r="M26" i="1"/>
  <c r="M12" i="1"/>
  <c r="M11" i="1"/>
  <c r="M32" i="1"/>
  <c r="M70" i="1"/>
  <c r="K33" i="1"/>
  <c r="K23" i="1"/>
  <c r="K13" i="1"/>
  <c r="K21" i="1"/>
  <c r="K51" i="1"/>
  <c r="K35" i="1"/>
  <c r="K53" i="1"/>
  <c r="K39" i="1"/>
  <c r="K42" i="1"/>
  <c r="K52" i="1"/>
  <c r="K26" i="1"/>
  <c r="K12" i="1"/>
  <c r="K11" i="1"/>
  <c r="K32" i="1"/>
  <c r="K70" i="1"/>
  <c r="R8" i="1" l="1"/>
  <c r="R17" i="1"/>
  <c r="R41" i="1"/>
  <c r="R40" i="1"/>
  <c r="R4" i="1"/>
  <c r="R50" i="1"/>
  <c r="R55" i="1"/>
  <c r="R69" i="1"/>
  <c r="R6" i="1"/>
  <c r="R25" i="1"/>
  <c r="R62" i="1"/>
  <c r="R15" i="1"/>
  <c r="R7" i="1"/>
  <c r="R63" i="1"/>
  <c r="R61" i="1"/>
  <c r="R16" i="1"/>
  <c r="R64" i="1"/>
  <c r="R67" i="1"/>
  <c r="R56" i="1"/>
  <c r="R29" i="1"/>
  <c r="R54" i="1"/>
  <c r="R14" i="1"/>
  <c r="R27" i="1"/>
  <c r="R19" i="1"/>
  <c r="R45" i="1"/>
  <c r="R46" i="1"/>
  <c r="R22" i="1"/>
  <c r="R24" i="1"/>
  <c r="R68" i="1"/>
  <c r="R65" i="1"/>
  <c r="R71" i="1"/>
  <c r="R58" i="1"/>
  <c r="R37" i="1"/>
  <c r="R28" i="1"/>
  <c r="R10" i="1"/>
  <c r="R60" i="1"/>
  <c r="R59" i="1"/>
  <c r="R20" i="1"/>
  <c r="R49" i="1"/>
  <c r="R38" i="1"/>
  <c r="R44" i="1"/>
  <c r="R48" i="1"/>
  <c r="R31" i="1"/>
  <c r="R34" i="1"/>
  <c r="R36" i="1"/>
  <c r="R57" i="1"/>
  <c r="R66" i="1"/>
  <c r="R5" i="1"/>
  <c r="R18" i="1"/>
  <c r="R9" i="1"/>
  <c r="R47" i="1"/>
  <c r="R43" i="1"/>
  <c r="R30" i="1"/>
  <c r="P41" i="1"/>
  <c r="Q41" i="1" s="1"/>
  <c r="M41" i="1"/>
  <c r="K41" i="1"/>
  <c r="P17" i="1"/>
  <c r="Q17" i="1" s="1"/>
  <c r="M17" i="1"/>
  <c r="K17" i="1"/>
  <c r="P40" i="1"/>
  <c r="Q40" i="1" s="1"/>
  <c r="M40" i="1"/>
  <c r="K40" i="1"/>
  <c r="P4" i="1"/>
  <c r="Q4" i="1" s="1"/>
  <c r="M4" i="1"/>
  <c r="K4" i="1"/>
  <c r="P50" i="1"/>
  <c r="Q50" i="1" s="1"/>
  <c r="M50" i="1"/>
  <c r="K50" i="1"/>
  <c r="P55" i="1"/>
  <c r="Q55" i="1" s="1"/>
  <c r="M55" i="1"/>
  <c r="K55" i="1"/>
  <c r="P8" i="1" l="1"/>
  <c r="M8" i="1"/>
  <c r="P69" i="1" l="1"/>
  <c r="Q69" i="1" s="1"/>
  <c r="M69" i="1"/>
  <c r="K69" i="1"/>
  <c r="P62" i="1" l="1"/>
  <c r="Q62" i="1" s="1"/>
  <c r="M62" i="1"/>
  <c r="K62" i="1"/>
  <c r="P25" i="1" l="1"/>
  <c r="Q25" i="1" s="1"/>
  <c r="M25" i="1"/>
  <c r="K25" i="1"/>
  <c r="P6" i="1" l="1"/>
  <c r="Q6" i="1" s="1"/>
  <c r="M6" i="1"/>
  <c r="K6" i="1"/>
  <c r="P61" i="1" l="1"/>
  <c r="Q61" i="1" s="1"/>
  <c r="M61" i="1"/>
  <c r="K61" i="1"/>
  <c r="P16" i="1"/>
  <c r="Q16" i="1" s="1"/>
  <c r="M16" i="1"/>
  <c r="K16" i="1"/>
  <c r="Q15" i="1" l="1"/>
  <c r="M15" i="1"/>
  <c r="K15" i="1"/>
  <c r="P7" i="1" l="1"/>
  <c r="Q7" i="1" s="1"/>
  <c r="M7" i="1"/>
  <c r="K7" i="1"/>
  <c r="P63" i="1"/>
  <c r="Q63" i="1" s="1"/>
  <c r="M63" i="1"/>
  <c r="K63" i="1"/>
  <c r="P64" i="1" l="1"/>
  <c r="Q64" i="1" s="1"/>
  <c r="M64" i="1"/>
  <c r="K64" i="1"/>
  <c r="P67" i="1" l="1"/>
  <c r="Q67" i="1" s="1"/>
  <c r="M67" i="1"/>
  <c r="K67" i="1"/>
  <c r="P9" i="1" l="1"/>
  <c r="Q9" i="1" s="1"/>
  <c r="M9" i="1"/>
  <c r="K9" i="1"/>
  <c r="T72" i="1" l="1"/>
  <c r="S72" i="1"/>
  <c r="O72" i="1"/>
  <c r="N72" i="1"/>
  <c r="L72" i="1"/>
  <c r="P71" i="1"/>
  <c r="Q71" i="1" s="1"/>
  <c r="M71" i="1"/>
  <c r="K71" i="1"/>
  <c r="P58" i="1"/>
  <c r="Q58" i="1" s="1"/>
  <c r="M58" i="1"/>
  <c r="K58" i="1"/>
  <c r="P37" i="1"/>
  <c r="Q37" i="1" s="1"/>
  <c r="M37" i="1"/>
  <c r="K37" i="1"/>
  <c r="P28" i="1"/>
  <c r="Q28" i="1" s="1"/>
  <c r="M28" i="1"/>
  <c r="K28" i="1"/>
  <c r="P10" i="1"/>
  <c r="Q10" i="1" s="1"/>
  <c r="M10" i="1"/>
  <c r="K10" i="1"/>
  <c r="P60" i="1"/>
  <c r="Q60" i="1" s="1"/>
  <c r="M60" i="1"/>
  <c r="K60" i="1"/>
  <c r="P59" i="1"/>
  <c r="Q59" i="1" s="1"/>
  <c r="M59" i="1"/>
  <c r="K59" i="1"/>
  <c r="P20" i="1"/>
  <c r="Q20" i="1" s="1"/>
  <c r="M20" i="1"/>
  <c r="K20" i="1"/>
  <c r="P49" i="1"/>
  <c r="Q49" i="1" s="1"/>
  <c r="M49" i="1"/>
  <c r="K49" i="1"/>
  <c r="P38" i="1"/>
  <c r="Q38" i="1" s="1"/>
  <c r="M38" i="1"/>
  <c r="K38" i="1"/>
  <c r="P44" i="1"/>
  <c r="Q44" i="1" s="1"/>
  <c r="M44" i="1"/>
  <c r="K44" i="1"/>
  <c r="P48" i="1"/>
  <c r="Q48" i="1" s="1"/>
  <c r="M48" i="1"/>
  <c r="K48" i="1"/>
  <c r="P31" i="1"/>
  <c r="Q31" i="1" s="1"/>
  <c r="M31" i="1"/>
  <c r="K31" i="1"/>
  <c r="P34" i="1"/>
  <c r="Q34" i="1" s="1"/>
  <c r="M34" i="1"/>
  <c r="K34" i="1"/>
  <c r="Q8" i="1" l="1"/>
  <c r="P56" i="1"/>
  <c r="Q56" i="1" s="1"/>
  <c r="M56" i="1"/>
  <c r="P29" i="1"/>
  <c r="Q29" i="1" s="1"/>
  <c r="M29" i="1"/>
  <c r="P54" i="1"/>
  <c r="Q54" i="1" s="1"/>
  <c r="M54" i="1"/>
  <c r="P14" i="1"/>
  <c r="Q14" i="1" s="1"/>
  <c r="M14" i="1"/>
  <c r="P27" i="1"/>
  <c r="Q27" i="1" s="1"/>
  <c r="M27" i="1"/>
  <c r="P19" i="1"/>
  <c r="Q19" i="1" s="1"/>
  <c r="M19" i="1"/>
  <c r="P45" i="1"/>
  <c r="Q45" i="1" s="1"/>
  <c r="M45" i="1"/>
  <c r="P46" i="1"/>
  <c r="Q46" i="1" s="1"/>
  <c r="M46" i="1"/>
  <c r="P22" i="1"/>
  <c r="Q22" i="1" s="1"/>
  <c r="M22" i="1"/>
  <c r="P24" i="1"/>
  <c r="Q24" i="1" s="1"/>
  <c r="M24" i="1"/>
  <c r="P68" i="1"/>
  <c r="Q68" i="1" s="1"/>
  <c r="M68" i="1"/>
  <c r="P65" i="1"/>
  <c r="Q65" i="1" s="1"/>
  <c r="M65" i="1"/>
  <c r="P36" i="1"/>
  <c r="Q36" i="1" s="1"/>
  <c r="M36" i="1"/>
  <c r="P57" i="1"/>
  <c r="Q57" i="1" s="1"/>
  <c r="M57" i="1"/>
  <c r="P66" i="1"/>
  <c r="Q66" i="1" s="1"/>
  <c r="M66" i="1"/>
  <c r="P5" i="1"/>
  <c r="Q5" i="1" s="1"/>
  <c r="M5" i="1"/>
  <c r="P18" i="1"/>
  <c r="Q18" i="1" s="1"/>
  <c r="M18" i="1"/>
  <c r="P47" i="1"/>
  <c r="Q47" i="1" s="1"/>
  <c r="M47" i="1"/>
  <c r="P43" i="1"/>
  <c r="Q43" i="1" s="1"/>
  <c r="M43" i="1"/>
  <c r="P30" i="1"/>
  <c r="Q30" i="1" s="1"/>
  <c r="M30" i="1"/>
  <c r="R72" i="1" l="1"/>
  <c r="K8" i="1" l="1"/>
  <c r="K46" i="1" l="1"/>
  <c r="K27" i="1" l="1"/>
  <c r="K54" i="1" l="1"/>
  <c r="K24" i="1" l="1"/>
  <c r="K14" i="1"/>
  <c r="K47" i="1" l="1"/>
  <c r="K45" i="1" l="1"/>
  <c r="K18" i="1" l="1"/>
  <c r="K56" i="1"/>
  <c r="K66" i="1"/>
  <c r="K30" i="1"/>
  <c r="K29" i="1"/>
  <c r="K5" i="1"/>
  <c r="K19" i="1"/>
  <c r="K36" i="1"/>
  <c r="K57" i="1"/>
  <c r="K22" i="1"/>
  <c r="K68" i="1"/>
  <c r="K65" i="1"/>
  <c r="K43" i="1"/>
</calcChain>
</file>

<file path=xl/sharedStrings.xml><?xml version="1.0" encoding="utf-8"?>
<sst xmlns="http://schemas.openxmlformats.org/spreadsheetml/2006/main" count="442" uniqueCount="310">
  <si>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</si>
  <si>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</si>
  <si>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</si>
  <si>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</si>
  <si>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</si>
  <si>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</si>
  <si>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</si>
  <si>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</si>
  <si>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</si>
  <si>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</si>
  <si>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</si>
  <si>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</si>
  <si>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hodnotitel 1</t>
  </si>
  <si>
    <t>hodnotitel 2</t>
  </si>
  <si>
    <t>obec</t>
  </si>
  <si>
    <t>Žadatel</t>
  </si>
  <si>
    <t>obec Šenov u Nového Jičína</t>
  </si>
  <si>
    <t>60798432</t>
  </si>
  <si>
    <t>Dukelská 245, 742 42 Šenov u Nového Jičína</t>
  </si>
  <si>
    <t>město Budišov nad Budišovkou</t>
  </si>
  <si>
    <t>město</t>
  </si>
  <si>
    <t>Halaškovo náměstí 2, 747 87 Budišov nad Budišovkou</t>
  </si>
  <si>
    <t>obec Služovice</t>
  </si>
  <si>
    <t>00300675</t>
  </si>
  <si>
    <t>Služovice 135, 747 28 Služovice</t>
  </si>
  <si>
    <t>00299898</t>
  </si>
  <si>
    <t>městys</t>
  </si>
  <si>
    <t>Kontrola % dotace</t>
  </si>
  <si>
    <t>Podíl dotace na uznatelných nákladech projektu (Kč)</t>
  </si>
  <si>
    <t>Dotace neinvestiční (Kč)</t>
  </si>
  <si>
    <t>Celkem</t>
  </si>
  <si>
    <t>obec Sudice</t>
  </si>
  <si>
    <t>00300713</t>
  </si>
  <si>
    <t>městys Spálov</t>
  </si>
  <si>
    <t>00298387</t>
  </si>
  <si>
    <t>Spálov 62, 742 37 Spálov</t>
  </si>
  <si>
    <t>obec Oldřišov</t>
  </si>
  <si>
    <t>00300527</t>
  </si>
  <si>
    <t>Slezská 135, 747 33 Oldřišov</t>
  </si>
  <si>
    <t>obec Osoblaha</t>
  </si>
  <si>
    <t>00296279</t>
  </si>
  <si>
    <t>Na Náměstí 106, 793 99 Osoblaha</t>
  </si>
  <si>
    <t>obec Slavkov</t>
  </si>
  <si>
    <t>00300667</t>
  </si>
  <si>
    <t>Ludvíka Svobody 30, 747 57 Slavkov u Opavy</t>
  </si>
  <si>
    <t>00600725</t>
  </si>
  <si>
    <t>Hostašovice 44, 741 01 Hostašovice</t>
  </si>
  <si>
    <t>obec Hostašovice</t>
  </si>
  <si>
    <t>obec Sviadnov</t>
  </si>
  <si>
    <t>00846872</t>
  </si>
  <si>
    <t>Na Drahách 119, Sviadnov, 739 25 Sviadnov</t>
  </si>
  <si>
    <t>obec Staré Hamry</t>
  </si>
  <si>
    <t>00297241</t>
  </si>
  <si>
    <t>Staré Hamry 283, 739 15 Staré Hamry</t>
  </si>
  <si>
    <t>obec Bartošovice</t>
  </si>
  <si>
    <t>00297721</t>
  </si>
  <si>
    <t>Bartošovice 135, 742 54 Bartošovice</t>
  </si>
  <si>
    <t>obec Hať</t>
  </si>
  <si>
    <t>00635511</t>
  </si>
  <si>
    <t>Lipová 86, 747 16 Hať</t>
  </si>
  <si>
    <t>poznámka</t>
  </si>
  <si>
    <t>obec Horní Lomná</t>
  </si>
  <si>
    <t>00535974</t>
  </si>
  <si>
    <t>Horní Lomná 44, 739 91 Horní Lomná</t>
  </si>
  <si>
    <t>obec Kyjovice</t>
  </si>
  <si>
    <t>Kyjovice 2, 747 68 Kyjovice</t>
  </si>
  <si>
    <t>00534722</t>
  </si>
  <si>
    <t>obec Bordovice</t>
  </si>
  <si>
    <t>Bordovice 130, 744 01 Bordovice</t>
  </si>
  <si>
    <t>00600687</t>
  </si>
  <si>
    <t>obec Otice</t>
  </si>
  <si>
    <t>00300543</t>
  </si>
  <si>
    <t>Hlavní 1, Otice, 747 81 Otice</t>
  </si>
  <si>
    <t>obec Hukvaldy</t>
  </si>
  <si>
    <t>00297194</t>
  </si>
  <si>
    <t>Hukvaldy 3, 739 46 Hukvaldy</t>
  </si>
  <si>
    <t>obec Štítina</t>
  </si>
  <si>
    <t>00300764</t>
  </si>
  <si>
    <t>Hlavní 68, Štítina, 747 91 Štítina</t>
  </si>
  <si>
    <t>Pořadové číslo žádosti</t>
  </si>
  <si>
    <t>obec Čaková</t>
  </si>
  <si>
    <t>00575992</t>
  </si>
  <si>
    <t>Čaková 101, 793 16 Zátor</t>
  </si>
  <si>
    <t>obec Chotěbuz</t>
  </si>
  <si>
    <t>67339158</t>
  </si>
  <si>
    <t>Chotěbuzská 250, Chotěbuz, 735 61 Chotěbuz</t>
  </si>
  <si>
    <t>Náměstí P. Arnošta Jureczky 13, 747 25 Sudice</t>
  </si>
  <si>
    <t>číslo smlouvy</t>
  </si>
  <si>
    <t>Nabytí účinnosti smlouvy</t>
  </si>
  <si>
    <t>1. splátka dotace</t>
  </si>
  <si>
    <t>1. splátka dotace vyplacení</t>
  </si>
  <si>
    <t>ZV předloženo</t>
  </si>
  <si>
    <t>2. splátka dotace</t>
  </si>
  <si>
    <t>2. splátka dotace vyplacení</t>
  </si>
  <si>
    <t>Skutečně čerpáno celkem</t>
  </si>
  <si>
    <t>Úspora</t>
  </si>
  <si>
    <t xml:space="preserve"> obec Rudná pod Pradědem</t>
  </si>
  <si>
    <t>00575984</t>
  </si>
  <si>
    <t>Stará Rudná 89, 793 35 Rudná pod Pradědem</t>
  </si>
  <si>
    <t>1.1. - 31.12.2021</t>
  </si>
  <si>
    <t>obec Kateřinice</t>
  </si>
  <si>
    <t>00600784</t>
  </si>
  <si>
    <t>Kateřinice 127, 742 58 Příbor</t>
  </si>
  <si>
    <t>obec Velká Štáhle</t>
  </si>
  <si>
    <t>00576018</t>
  </si>
  <si>
    <t>Velká Štáhle 49, Velká Štáhle 793 51</t>
  </si>
  <si>
    <t>obec Lichnov</t>
  </si>
  <si>
    <t>obec Žabeň</t>
  </si>
  <si>
    <t>00576867</t>
  </si>
  <si>
    <t>Žabeň 62, 738 01 Frýdek - Místek</t>
  </si>
  <si>
    <t>obec Velká Polom</t>
  </si>
  <si>
    <t>00300829</t>
  </si>
  <si>
    <t>Opavská 58, 747 64 Velká Polom</t>
  </si>
  <si>
    <t>obec Strahovice</t>
  </si>
  <si>
    <t>00534668</t>
  </si>
  <si>
    <t>Strahovice 190, 747 24 Strahovice</t>
  </si>
  <si>
    <t>obec Slatina</t>
  </si>
  <si>
    <t>00600661</t>
  </si>
  <si>
    <t>Slatina 1, 742 93 Slatina</t>
  </si>
  <si>
    <t>obec Dolní Tošanovice</t>
  </si>
  <si>
    <t>00576875</t>
  </si>
  <si>
    <t>Dolní Tošanovice 121, 739 53 Hnojník</t>
  </si>
  <si>
    <t>obec Lhotka</t>
  </si>
  <si>
    <t>00296864</t>
  </si>
  <si>
    <t>Lhotka 89, 739 47 Kozlovice</t>
  </si>
  <si>
    <t>obec Razová</t>
  </si>
  <si>
    <t>00296287</t>
  </si>
  <si>
    <t>Razová 351, 792 01 Razová</t>
  </si>
  <si>
    <t>obec Velké Heraltice</t>
  </si>
  <si>
    <t>00300837</t>
  </si>
  <si>
    <t>Opavská 142, 747 75 Velké Heraltice</t>
  </si>
  <si>
    <t>obec Sedliště</t>
  </si>
  <si>
    <t>00297178</t>
  </si>
  <si>
    <t>Sedliště 271, 739 36 Sedliště</t>
  </si>
  <si>
    <t>obec Jezdkovice</t>
  </si>
  <si>
    <t>00849952</t>
  </si>
  <si>
    <t>Jezdkovice 32, 747 55 Jezdkovice</t>
  </si>
  <si>
    <t>obec Hrčava</t>
  </si>
  <si>
    <t>00296732</t>
  </si>
  <si>
    <t>Hrčava 53, 739 99 Jablunkov</t>
  </si>
  <si>
    <t>Výstavba oplocení  pro ZŠ a MŠ Osoblaha</t>
  </si>
  <si>
    <t>Outdoorové víceúčelové hřiště</t>
  </si>
  <si>
    <t>Stavební úpravy budovy obecního úřadu Velké Heraltice</t>
  </si>
  <si>
    <t>Rekonstrukce obecního úřadu</t>
  </si>
  <si>
    <t>Kompletní rekonstrukce vybraných místních komunikací ve Strahovicích</t>
  </si>
  <si>
    <t>obec Pržno</t>
  </si>
  <si>
    <t>Modernizace veřejného osvětlení v obci Pržno</t>
  </si>
  <si>
    <t>00494216</t>
  </si>
  <si>
    <t>Pržno 201, 739 11 Frýdlant na Ostravicí</t>
  </si>
  <si>
    <t>obec Ostravice</t>
  </si>
  <si>
    <t>Rekonstrukce Mostku Náhon u Bártkova jezu</t>
  </si>
  <si>
    <t>Ostravice 577, 739 14 Ostravice</t>
  </si>
  <si>
    <t>00297046</t>
  </si>
  <si>
    <t>obec Trnávka</t>
  </si>
  <si>
    <t>Oprava elektroinstalace v sokolovně Trnávka</t>
  </si>
  <si>
    <t>00848441</t>
  </si>
  <si>
    <t>Trnávka č.p. 1, 742 58 Trnávka</t>
  </si>
  <si>
    <t>Hať místní komunikace K Remízce - Paskuda</t>
  </si>
  <si>
    <t>obec Hrabyně</t>
  </si>
  <si>
    <t xml:space="preserve">Modernizace veřejného osvětlení v obci Hrabyně </t>
  </si>
  <si>
    <t>Hrabyně 70, 747 63</t>
  </si>
  <si>
    <t>00300136</t>
  </si>
  <si>
    <t>obec Čeladná</t>
  </si>
  <si>
    <t xml:space="preserve">00296571 </t>
  </si>
  <si>
    <t>Čeladná 1, 739 12 Čeladná</t>
  </si>
  <si>
    <t>obec Melč</t>
  </si>
  <si>
    <t>Melč 6, 747 84 Melč</t>
  </si>
  <si>
    <t>00300420</t>
  </si>
  <si>
    <t>obec Bruzovice</t>
  </si>
  <si>
    <t>00296546</t>
  </si>
  <si>
    <t>Oprava místní komunikace č. 5b a mostního objektu ČE-M08 v obci Čeladná</t>
  </si>
  <si>
    <t>Oprava sociálního zařízení  v MŠ Bruzovice</t>
  </si>
  <si>
    <t>Rekonstrukce zpevněných ploch a realizace veřejného osvětlení u budovy OÚ Melč</t>
  </si>
  <si>
    <t>Sociální zázemí údržby Lichnov</t>
  </si>
  <si>
    <t>Rekonstrukce komunikace č. 59c v městysu Spálov</t>
  </si>
  <si>
    <t>00296163</t>
  </si>
  <si>
    <t>Lichnov 42, 793 15 Lichnov (BR)</t>
  </si>
  <si>
    <t>Obnova havarijního úseku místní komunikace Hlavní</t>
  </si>
  <si>
    <t>Obnova komunikace</t>
  </si>
  <si>
    <t>obec Liptaň</t>
  </si>
  <si>
    <t>00296180</t>
  </si>
  <si>
    <t>Liptaň 149, 793 99 Liptaň</t>
  </si>
  <si>
    <t>Modernizace budov v majetku obce Liptaň</t>
  </si>
  <si>
    <t>obec Velké Albrechtice</t>
  </si>
  <si>
    <t>Oprava brány a schodiště u hřbitova</t>
  </si>
  <si>
    <t>Rekonstrukce sociálního zařízení v budově šaten pro sportovce v obci Razová</t>
  </si>
  <si>
    <t>Workoutové hřiště Žabeň</t>
  </si>
  <si>
    <t>Modernizace stávající nevyhovující sportovní plochy na multifunkční hřiště v Dolních Tošanovicích</t>
  </si>
  <si>
    <t>obec Mikolajice</t>
  </si>
  <si>
    <t>Obnova veřejného prostranství Mikolajice - rekonstrukce oplocení a stabilizace svahu</t>
  </si>
  <si>
    <t>Parkovací plocha v Horní Lomné</t>
  </si>
  <si>
    <t>Rekonstrukce technického zázemí obce u ZŠ Slavkov</t>
  </si>
  <si>
    <t>00635405</t>
  </si>
  <si>
    <t>Mikolajice 55, 747 84 Mikolajice</t>
  </si>
  <si>
    <t>00600679</t>
  </si>
  <si>
    <t>Velké Albrechtice 119, 742 91 Velké Albrechtice</t>
  </si>
  <si>
    <t>Rekonstrukce mostu event. č. M9</t>
  </si>
  <si>
    <t xml:space="preserve">Kryté stání se zpevněnou plochou u hasičárny v Hukovicích </t>
  </si>
  <si>
    <t xml:space="preserve">Obnova místní komunikace č. 12c1 v obci Slatina </t>
  </si>
  <si>
    <t xml:space="preserve">Sedliště - rekonstrukce a modernizace veřejného osvětlení 2021 </t>
  </si>
  <si>
    <t>obec Dolní Lomná</t>
  </si>
  <si>
    <t>obec Bocanovice</t>
  </si>
  <si>
    <t>obec Střítež</t>
  </si>
  <si>
    <t>obec Pražmo</t>
  </si>
  <si>
    <t>obec Václavov u Bruntálu</t>
  </si>
  <si>
    <t>obec Trojanovice</t>
  </si>
  <si>
    <t>obec Rybí</t>
  </si>
  <si>
    <t xml:space="preserve">Rekonstrukce chodníkových těles ul. Ratibořská v obci Sudice </t>
  </si>
  <si>
    <t xml:space="preserve">Rekonstrukce prvků občanské vybavenosti v obci Služovice </t>
  </si>
  <si>
    <t xml:space="preserve">Rekonstrukce osvětlení v ZŠ Oldřišov </t>
  </si>
  <si>
    <t xml:space="preserve">Modernizace hasičské zbrojnice Staré Hamry </t>
  </si>
  <si>
    <t xml:space="preserve">Oprava střechy zdravotního střediska a hasičské zbrojnice </t>
  </si>
  <si>
    <t xml:space="preserve">Rekonstrukce hřbitova v obci Kyjovice </t>
  </si>
  <si>
    <t xml:space="preserve">Výměna osvětlení v mateřské škole na Hukvaldech </t>
  </si>
  <si>
    <t xml:space="preserve">Bezbariérový přístup na obecní úřad </t>
  </si>
  <si>
    <t xml:space="preserve">Rekonstrukce a modernizace zpevněné plochy u pošty v Oticích </t>
  </si>
  <si>
    <t xml:space="preserve">Zázemí pro lékaře v obci Sviadnov </t>
  </si>
  <si>
    <t xml:space="preserve">Modernizace veřejného osvětlení v obci Čaková </t>
  </si>
  <si>
    <t xml:space="preserve">Oprava automatické tlakové stanice vody - Chotěbuz </t>
  </si>
  <si>
    <t xml:space="preserve">Zabezpečení vstupu mateřské školy Velká Štáhle </t>
  </si>
  <si>
    <t xml:space="preserve">Rekonstrukce veřejného osvětlení v obci Velká Polom </t>
  </si>
  <si>
    <t xml:space="preserve">Oprava pláště, podhledů a vstupního schodiště budovy Obecního domu ve Lhotce </t>
  </si>
  <si>
    <t xml:space="preserve">Obnova místních komunikací v obcí Jezdkovice </t>
  </si>
  <si>
    <t xml:space="preserve">Obnova fasády ZŠ s polským jazykem vyučovacím Dolní Lomná </t>
  </si>
  <si>
    <t xml:space="preserve">Rekonstrukce veřejného osvětlení obce Bocanovice </t>
  </si>
  <si>
    <t xml:space="preserve">Rekonstrukce lávky přes říčku Ropičanku </t>
  </si>
  <si>
    <t xml:space="preserve">Chodník podél Roveňského potoka a oprava můstku přes potok </t>
  </si>
  <si>
    <t xml:space="preserve">Vybudování sportovního a kulturního zázemí v obci Václavov u Bruntálu </t>
  </si>
  <si>
    <t xml:space="preserve">Pumptracková dráha ve sportovním areálu Klimbach v Rybí </t>
  </si>
  <si>
    <t xml:space="preserve">Rekonstrukce radnice v rámci celkové restrukturalizace úřadu a jeho dalších funkcí </t>
  </si>
  <si>
    <t>00535966</t>
  </si>
  <si>
    <t>Dolní Lomná 164, 739 91 Jablunkov</t>
  </si>
  <si>
    <t>00535931</t>
  </si>
  <si>
    <t>Bocanovice 21, 739 91 Jablunkov</t>
  </si>
  <si>
    <t>00576999</t>
  </si>
  <si>
    <t>Pražmo 153, 739 04 Pražmo</t>
  </si>
  <si>
    <t>00576913</t>
  </si>
  <si>
    <t>Střítež 118, 739 59 Střítež u Českého Těšína</t>
  </si>
  <si>
    <t>00296449</t>
  </si>
  <si>
    <t>Horní Václavov 69, 793 41 Václavov u Bruntálu</t>
  </si>
  <si>
    <t>00298514</t>
  </si>
  <si>
    <t>Trojanovice 210, 744 01 Frenštát pod Radhoštěm</t>
  </si>
  <si>
    <t>00600741</t>
  </si>
  <si>
    <t>Rybí 380, 742 65 Rybí</t>
  </si>
  <si>
    <t>Bruzovice 214, 739 36 Sedliště</t>
  </si>
  <si>
    <t>obec Tvrdkov</t>
  </si>
  <si>
    <t>obec Větřkovice</t>
  </si>
  <si>
    <t>obec Hlubočec</t>
  </si>
  <si>
    <t>obec Vysoká</t>
  </si>
  <si>
    <t>obec Moravice</t>
  </si>
  <si>
    <t>obec Lučina</t>
  </si>
  <si>
    <t>obec Závada</t>
  </si>
  <si>
    <t>obec Chlebičov</t>
  </si>
  <si>
    <t>obec Radkov</t>
  </si>
  <si>
    <t>obec Třebom</t>
  </si>
  <si>
    <t>obec Horní Domaslavice</t>
  </si>
  <si>
    <t>obec Milotice nad Opavou</t>
  </si>
  <si>
    <t>obec Bítov</t>
  </si>
  <si>
    <t>obec Pazderna</t>
  </si>
  <si>
    <t>obec Staré Heřminovy</t>
  </si>
  <si>
    <t>00576000</t>
  </si>
  <si>
    <t>Tvrdkov 57, 793 44 Horní Město</t>
  </si>
  <si>
    <t>00849740</t>
  </si>
  <si>
    <t>Větřkovice 197, 747 43 Větřkovice</t>
  </si>
  <si>
    <t>00635430</t>
  </si>
  <si>
    <t>Hlubočec 95, 747 69 Hlubočec</t>
  </si>
  <si>
    <t>00296465</t>
  </si>
  <si>
    <t>Vysoká 90, 793 99 Vysoká</t>
  </si>
  <si>
    <t>00635391</t>
  </si>
  <si>
    <t>Moravice 34, 747 84 Moravice</t>
  </si>
  <si>
    <t>00296899</t>
  </si>
  <si>
    <t>Lučina 1, 739 39 Lučina</t>
  </si>
  <si>
    <t>00635553</t>
  </si>
  <si>
    <t>Závada 106, 747 19 Závada</t>
  </si>
  <si>
    <t>00533947</t>
  </si>
  <si>
    <t>Hlavní 65, Chlebičov, 747 31 Chlebičov</t>
  </si>
  <si>
    <t>00635383</t>
  </si>
  <si>
    <t>Radkov 58, 747 84 Radkov</t>
  </si>
  <si>
    <t>00635481</t>
  </si>
  <si>
    <t>Třebom 3, 747 25 Třebom</t>
  </si>
  <si>
    <t>00536008</t>
  </si>
  <si>
    <t xml:space="preserve">Horní Domaslavice 212, 739 51 Horní Domaslavice </t>
  </si>
  <si>
    <t>00846511</t>
  </si>
  <si>
    <t>Milotice nad Opavou 55, 792 01 Milotice nad Opavou</t>
  </si>
  <si>
    <t>64629929</t>
  </si>
  <si>
    <t>Bítov 117, 743 01 Bílovec 1</t>
  </si>
  <si>
    <t>00577073</t>
  </si>
  <si>
    <t>Pazderna 65, 739 51 Pazderna</t>
  </si>
  <si>
    <t>00576077</t>
  </si>
  <si>
    <t>Staré Heřminovy 129, 793 12 Staré Heřminovy</t>
  </si>
  <si>
    <t>Vybudování zázemí pro aktivní odpočinek v obci Tvrdkov</t>
  </si>
  <si>
    <t xml:space="preserve">Rekonstrukce veřejného osvětlení v obci Větřkovice </t>
  </si>
  <si>
    <t>Rekonstrukce chodníku podél silnice II/464</t>
  </si>
  <si>
    <t>Modernizace veřejného osvětlení v obci Vysoká</t>
  </si>
  <si>
    <t xml:space="preserve">Rekonstrukce oplocení sportoviště v obci Moravice </t>
  </si>
  <si>
    <t xml:space="preserve">Dětské hřiště v kempu Lučina </t>
  </si>
  <si>
    <t xml:space="preserve">Osvětlení víceúčelového hřiště v obci Závada </t>
  </si>
  <si>
    <t xml:space="preserve">Rekonstrukce elektroinstalace technického zázemí sportoviště Chlebičov </t>
  </si>
  <si>
    <t xml:space="preserve">Rekonstrukce zázemí zříceniny hradu Vikštejn </t>
  </si>
  <si>
    <t xml:space="preserve">Rekonstrukce zpevněné plochy u obecního úřadu obce Třebom </t>
  </si>
  <si>
    <t>Rekonstrukce hasičské zbrojnice</t>
  </si>
  <si>
    <t xml:space="preserve">Klubovna obecních spolků I. etapa </t>
  </si>
  <si>
    <t xml:space="preserve">Rekonstrukce výletního a sportovního areálu v Pazderně </t>
  </si>
  <si>
    <t>Rekonstrukce vnitřních prostor obecního úřadu</t>
  </si>
  <si>
    <t>Veřejné prostransství u hasičské klubovny</t>
  </si>
  <si>
    <t>Rekonstrukce sociálních zařízení na ZŠ Budišov n. Bud., Halaškovo nám. 178</t>
  </si>
  <si>
    <t>počet obyvatel k 1.1.2020 (kriterium pro obce se shodným % podílem žadatele na uznatelných nákladech projektu, zvýhodněna obec s nižším počtem obyvatel)</t>
  </si>
  <si>
    <t>Maximální časová použitelnost dotace od - do</t>
  </si>
  <si>
    <t>Náhradní projekty v rámci dotačního programu "Podpora obnovy a rozvoje venkova Moravskoslezského kraje 2021" DT 1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</si>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</sst>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0" xfId="0" applyFill="1"/>
    <xf numFmtId="3" fontId="4" fillId="0" borderId="5" xfId="0" applyNumberFormat="1" applyFont="1" applyFill="1" applyBorder="1"/>
    <xf numFmtId="0" fontId="5" fillId="0" borderId="0" xfId="0" applyFont="1"/>
    <xf numFmtId="3" fontId="2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4" fontId="4" fillId="0" borderId="6" xfId="0" applyNumberFormat="1" applyFont="1" applyFill="1" applyBorder="1"/>
    <xf numFmtId="14" fontId="2" fillId="0" borderId="7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/>
    <xf numFmtId="0" fontId="4" fillId="0" borderId="10" xfId="0" applyFont="1" applyFill="1" applyBorder="1"/>
    <xf numFmtId="0" fontId="4" fillId="0" borderId="9" xfId="0" applyFont="1" applyFill="1" applyBorder="1"/>
    <xf numFmtId="0" fontId="4" fillId="0" borderId="7" xfId="0" applyFont="1" applyFill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3"/>
  <sheetViews>
    <sheetView tabSelected="1" zoomScale="65" zoomScaleNormal="65" workbookViewId="0">
      <pane ySplit="3" topLeftCell="A4" activePane="bottomLeft" state="frozen"/>
      <selection activeCell="G33" sqref="G33"/>
      <selection pane="bottomLeft" activeCell="C4" sqref="C4"/>
    </sheetView>
  </sheetViews>
  <sheetFormatPr defaultRowHeight="14.4" x14ac:dyDescent="0.3"/>
  <cols>
    <col min="2" max="2" width="11.5546875" customWidth="1"/>
    <col min="3" max="3" width="27.44140625" customWidth="1"/>
    <col min="4" max="4" width="14.109375" customWidth="1"/>
    <col min="5" max="5" width="11.33203125" customWidth="1"/>
    <col min="6" max="6" width="36.44140625" customWidth="1"/>
    <col min="7" max="7" width="36.33203125" customWidth="1"/>
    <col min="8" max="8" width="32.109375" customWidth="1"/>
    <col min="9" max="10" width="11.5546875" customWidth="1"/>
    <col min="11" max="11" width="10.6640625" customWidth="1"/>
    <col min="12" max="12" width="16" customWidth="1"/>
    <col min="13" max="13" width="12.6640625" customWidth="1"/>
    <col min="14" max="14" width="13.6640625" customWidth="1"/>
    <col min="15" max="15" width="15.44140625" customWidth="1"/>
    <col min="16" max="16" width="13.88671875" customWidth="1"/>
    <col min="17" max="17" width="13.44140625" hidden="1" customWidth="1"/>
    <col min="18" max="18" width="15.6640625" customWidth="1"/>
    <col min="19" max="20" width="18.6640625" customWidth="1"/>
    <col min="21" max="21" width="21.6640625" customWidth="1"/>
    <col min="22" max="22" width="20.44140625" hidden="1" customWidth="1"/>
    <col min="23" max="23" width="17.5546875" hidden="1" customWidth="1"/>
    <col min="24" max="24" width="15.6640625" hidden="1" customWidth="1"/>
    <col min="25" max="25" width="15" hidden="1" customWidth="1"/>
    <col min="26" max="30" width="15.6640625" hidden="1" customWidth="1"/>
    <col min="31" max="31" width="40.109375" hidden="1" customWidth="1"/>
  </cols>
  <sheetData>
    <row r="1" spans="1:31" x14ac:dyDescent="0.3">
      <c r="A1" s="33" t="s">
        <v>309</v>
      </c>
    </row>
    <row r="2" spans="1:31" ht="36.75" customHeight="1" thickBot="1" x14ac:dyDescent="0.35">
      <c r="A2" s="11" t="s">
        <v>308</v>
      </c>
    </row>
    <row r="3" spans="1:31" ht="92.25" customHeight="1" x14ac:dyDescent="0.3">
      <c r="A3" s="14" t="s">
        <v>0</v>
      </c>
      <c r="B3" s="14" t="s">
        <v>79</v>
      </c>
      <c r="C3" s="2" t="s">
        <v>15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306</v>
      </c>
      <c r="I3" s="2" t="s">
        <v>12</v>
      </c>
      <c r="J3" s="2" t="s">
        <v>13</v>
      </c>
      <c r="K3" s="2" t="s">
        <v>5</v>
      </c>
      <c r="L3" s="3" t="s">
        <v>6</v>
      </c>
      <c r="M3" s="1" t="s">
        <v>7</v>
      </c>
      <c r="N3" s="4" t="s">
        <v>8</v>
      </c>
      <c r="O3" s="4" t="s">
        <v>28</v>
      </c>
      <c r="P3" s="4" t="s">
        <v>9</v>
      </c>
      <c r="Q3" s="4" t="s">
        <v>27</v>
      </c>
      <c r="R3" s="5" t="s">
        <v>10</v>
      </c>
      <c r="S3" s="6" t="s">
        <v>11</v>
      </c>
      <c r="T3" s="6" t="s">
        <v>29</v>
      </c>
      <c r="U3" s="7" t="s">
        <v>307</v>
      </c>
      <c r="V3" s="7" t="s">
        <v>87</v>
      </c>
      <c r="W3" s="7" t="s">
        <v>88</v>
      </c>
      <c r="X3" s="7" t="s">
        <v>89</v>
      </c>
      <c r="Y3" s="7" t="s">
        <v>90</v>
      </c>
      <c r="Z3" s="7" t="s">
        <v>91</v>
      </c>
      <c r="AA3" s="7" t="s">
        <v>92</v>
      </c>
      <c r="AB3" s="7" t="s">
        <v>93</v>
      </c>
      <c r="AC3" s="7" t="s">
        <v>94</v>
      </c>
      <c r="AD3" s="7" t="s">
        <v>95</v>
      </c>
      <c r="AE3" s="7" t="s">
        <v>60</v>
      </c>
    </row>
    <row r="4" spans="1:31" ht="54" customHeight="1" x14ac:dyDescent="0.3">
      <c r="A4" s="19">
        <v>55</v>
      </c>
      <c r="B4" s="20">
        <v>93</v>
      </c>
      <c r="C4" s="21" t="s">
        <v>202</v>
      </c>
      <c r="D4" s="21" t="s">
        <v>14</v>
      </c>
      <c r="E4" s="22" t="s">
        <v>236</v>
      </c>
      <c r="F4" s="21" t="s">
        <v>237</v>
      </c>
      <c r="G4" s="23" t="s">
        <v>225</v>
      </c>
      <c r="H4" s="21">
        <v>1056</v>
      </c>
      <c r="I4" s="21">
        <v>23</v>
      </c>
      <c r="J4" s="21">
        <v>24</v>
      </c>
      <c r="K4" s="19">
        <f t="shared" ref="K4:K13" si="0">(I4+J4)/2</f>
        <v>23.5</v>
      </c>
      <c r="L4" s="12">
        <v>1494096</v>
      </c>
      <c r="M4" s="24">
        <f t="shared" ref="M4:M13" si="1">N4/L4</f>
        <v>0.73227958578297514</v>
      </c>
      <c r="N4" s="12">
        <v>1094096</v>
      </c>
      <c r="O4" s="12">
        <v>400000</v>
      </c>
      <c r="P4" s="25">
        <f t="shared" ref="P4:P13" si="2">O4/L4</f>
        <v>0.26772041421702486</v>
      </c>
      <c r="Q4" s="25" t="str">
        <f t="shared" ref="Q4:Q13" si="3">IF(P4&gt;60%,"chyba","ok")</f>
        <v>ok</v>
      </c>
      <c r="R4" s="12">
        <f t="shared" ref="R4:R13" si="4">O4</f>
        <v>400000</v>
      </c>
      <c r="S4" s="12">
        <v>400000</v>
      </c>
      <c r="T4" s="12">
        <v>0</v>
      </c>
      <c r="U4" s="26" t="s">
        <v>99</v>
      </c>
      <c r="V4" s="15"/>
      <c r="W4" s="15"/>
      <c r="X4" s="12"/>
      <c r="Y4" s="15"/>
      <c r="Z4" s="15"/>
      <c r="AA4" s="12"/>
      <c r="AB4" s="15"/>
      <c r="AC4" s="12"/>
      <c r="AD4" s="12"/>
      <c r="AE4" s="13"/>
    </row>
    <row r="5" spans="1:31" ht="54" customHeight="1" x14ac:dyDescent="0.3">
      <c r="A5" s="19">
        <v>56</v>
      </c>
      <c r="B5" s="20">
        <v>105</v>
      </c>
      <c r="C5" s="21" t="s">
        <v>31</v>
      </c>
      <c r="D5" s="21" t="s">
        <v>14</v>
      </c>
      <c r="E5" s="22" t="s">
        <v>32</v>
      </c>
      <c r="F5" s="21" t="s">
        <v>86</v>
      </c>
      <c r="G5" s="23" t="s">
        <v>207</v>
      </c>
      <c r="H5" s="21">
        <v>634</v>
      </c>
      <c r="I5" s="21">
        <v>25</v>
      </c>
      <c r="J5" s="21">
        <v>22</v>
      </c>
      <c r="K5" s="19">
        <f t="shared" si="0"/>
        <v>23.5</v>
      </c>
      <c r="L5" s="12">
        <v>1401940</v>
      </c>
      <c r="M5" s="24">
        <f t="shared" si="1"/>
        <v>0.71468108478251569</v>
      </c>
      <c r="N5" s="12">
        <v>1001940</v>
      </c>
      <c r="O5" s="12">
        <v>400000</v>
      </c>
      <c r="P5" s="25">
        <f t="shared" si="2"/>
        <v>0.28531891521748437</v>
      </c>
      <c r="Q5" s="25" t="str">
        <f t="shared" si="3"/>
        <v>ok</v>
      </c>
      <c r="R5" s="12">
        <f t="shared" si="4"/>
        <v>400000</v>
      </c>
      <c r="S5" s="12">
        <v>400000</v>
      </c>
      <c r="T5" s="12">
        <v>0</v>
      </c>
      <c r="U5" s="26" t="s">
        <v>99</v>
      </c>
      <c r="V5" s="15"/>
      <c r="W5" s="15"/>
      <c r="X5" s="12"/>
      <c r="Y5" s="15"/>
      <c r="Z5" s="15"/>
      <c r="AA5" s="12"/>
      <c r="AB5" s="15"/>
      <c r="AC5" s="12"/>
      <c r="AD5" s="12"/>
      <c r="AE5" s="13"/>
    </row>
    <row r="6" spans="1:31" ht="54" customHeight="1" x14ac:dyDescent="0.3">
      <c r="A6" s="19">
        <v>57</v>
      </c>
      <c r="B6" s="20">
        <v>51</v>
      </c>
      <c r="C6" s="21" t="s">
        <v>183</v>
      </c>
      <c r="D6" s="21" t="s">
        <v>14</v>
      </c>
      <c r="E6" s="22" t="s">
        <v>194</v>
      </c>
      <c r="F6" s="21" t="s">
        <v>195</v>
      </c>
      <c r="G6" s="23" t="s">
        <v>184</v>
      </c>
      <c r="H6" s="21">
        <v>1153</v>
      </c>
      <c r="I6" s="21">
        <v>24</v>
      </c>
      <c r="J6" s="21">
        <v>23</v>
      </c>
      <c r="K6" s="19">
        <f t="shared" si="0"/>
        <v>23.5</v>
      </c>
      <c r="L6" s="12">
        <v>696705</v>
      </c>
      <c r="M6" s="24">
        <f t="shared" si="1"/>
        <v>0.64116806969951412</v>
      </c>
      <c r="N6" s="12">
        <v>446705</v>
      </c>
      <c r="O6" s="12">
        <v>250000</v>
      </c>
      <c r="P6" s="25">
        <f t="shared" si="2"/>
        <v>0.35883193030048588</v>
      </c>
      <c r="Q6" s="25" t="str">
        <f t="shared" si="3"/>
        <v>ok</v>
      </c>
      <c r="R6" s="12">
        <f t="shared" si="4"/>
        <v>250000</v>
      </c>
      <c r="S6" s="12">
        <v>0</v>
      </c>
      <c r="T6" s="12">
        <v>250000</v>
      </c>
      <c r="U6" s="26" t="s">
        <v>99</v>
      </c>
      <c r="V6" s="15"/>
      <c r="W6" s="15"/>
      <c r="X6" s="12"/>
      <c r="Y6" s="15"/>
      <c r="Z6" s="15"/>
      <c r="AA6" s="12"/>
      <c r="AB6" s="15"/>
      <c r="AC6" s="12"/>
      <c r="AD6" s="12"/>
      <c r="AE6" s="13"/>
    </row>
    <row r="7" spans="1:31" ht="54" customHeight="1" x14ac:dyDescent="0.3">
      <c r="A7" s="19">
        <v>58</v>
      </c>
      <c r="B7" s="20">
        <v>21</v>
      </c>
      <c r="C7" s="21" t="s">
        <v>162</v>
      </c>
      <c r="D7" s="21" t="s">
        <v>14</v>
      </c>
      <c r="E7" s="22" t="s">
        <v>163</v>
      </c>
      <c r="F7" s="21" t="s">
        <v>164</v>
      </c>
      <c r="G7" s="23" t="s">
        <v>170</v>
      </c>
      <c r="H7" s="21">
        <v>2836</v>
      </c>
      <c r="I7" s="21">
        <v>24</v>
      </c>
      <c r="J7" s="21">
        <v>23</v>
      </c>
      <c r="K7" s="19">
        <f t="shared" si="0"/>
        <v>23.5</v>
      </c>
      <c r="L7" s="12">
        <v>601307</v>
      </c>
      <c r="M7" s="24">
        <f t="shared" si="1"/>
        <v>0.5842389993796846</v>
      </c>
      <c r="N7" s="12">
        <v>351307</v>
      </c>
      <c r="O7" s="12">
        <v>250000</v>
      </c>
      <c r="P7" s="25">
        <f t="shared" si="2"/>
        <v>0.4157610006203154</v>
      </c>
      <c r="Q7" s="25" t="str">
        <f t="shared" si="3"/>
        <v>ok</v>
      </c>
      <c r="R7" s="12">
        <f t="shared" si="4"/>
        <v>250000</v>
      </c>
      <c r="S7" s="12">
        <v>0</v>
      </c>
      <c r="T7" s="12">
        <v>250000</v>
      </c>
      <c r="U7" s="26" t="s">
        <v>99</v>
      </c>
      <c r="V7" s="15"/>
      <c r="W7" s="15"/>
      <c r="X7" s="12"/>
      <c r="Y7" s="15"/>
      <c r="Z7" s="15"/>
      <c r="AA7" s="12"/>
      <c r="AB7" s="15"/>
      <c r="AC7" s="12"/>
      <c r="AD7" s="12"/>
      <c r="AE7" s="13"/>
    </row>
    <row r="8" spans="1:31" ht="54" customHeight="1" x14ac:dyDescent="0.3">
      <c r="A8" s="19">
        <v>59</v>
      </c>
      <c r="B8" s="20">
        <v>74</v>
      </c>
      <c r="C8" s="21" t="s">
        <v>205</v>
      </c>
      <c r="D8" s="21" t="s">
        <v>14</v>
      </c>
      <c r="E8" s="22" t="s">
        <v>240</v>
      </c>
      <c r="F8" s="21" t="s">
        <v>241</v>
      </c>
      <c r="G8" s="23" t="s">
        <v>229</v>
      </c>
      <c r="H8" s="21">
        <v>2697</v>
      </c>
      <c r="I8" s="21">
        <v>24</v>
      </c>
      <c r="J8" s="21">
        <v>23</v>
      </c>
      <c r="K8" s="19">
        <f t="shared" si="0"/>
        <v>23.5</v>
      </c>
      <c r="L8" s="12">
        <v>942813</v>
      </c>
      <c r="M8" s="24">
        <f t="shared" si="1"/>
        <v>0.57573771256866424</v>
      </c>
      <c r="N8" s="12">
        <v>542813</v>
      </c>
      <c r="O8" s="12">
        <v>400000</v>
      </c>
      <c r="P8" s="25">
        <f t="shared" si="2"/>
        <v>0.42426228743133582</v>
      </c>
      <c r="Q8" s="25" t="str">
        <f t="shared" si="3"/>
        <v>ok</v>
      </c>
      <c r="R8" s="12">
        <f t="shared" si="4"/>
        <v>400000</v>
      </c>
      <c r="S8" s="12">
        <v>400000</v>
      </c>
      <c r="T8" s="12">
        <v>0</v>
      </c>
      <c r="U8" s="26" t="s">
        <v>99</v>
      </c>
      <c r="V8" s="15"/>
      <c r="W8" s="15"/>
      <c r="X8" s="12"/>
      <c r="Y8" s="15"/>
      <c r="Z8" s="15"/>
      <c r="AA8" s="12"/>
      <c r="AB8" s="15"/>
      <c r="AC8" s="12"/>
      <c r="AD8" s="12"/>
      <c r="AE8" s="13"/>
    </row>
    <row r="9" spans="1:31" ht="54" customHeight="1" x14ac:dyDescent="0.3">
      <c r="A9" s="19">
        <v>60</v>
      </c>
      <c r="B9" s="20">
        <v>11</v>
      </c>
      <c r="C9" s="21" t="s">
        <v>145</v>
      </c>
      <c r="D9" s="21" t="s">
        <v>14</v>
      </c>
      <c r="E9" s="22" t="s">
        <v>147</v>
      </c>
      <c r="F9" s="21" t="s">
        <v>148</v>
      </c>
      <c r="G9" s="23" t="s">
        <v>146</v>
      </c>
      <c r="H9" s="21">
        <v>1060</v>
      </c>
      <c r="I9" s="21">
        <v>25</v>
      </c>
      <c r="J9" s="21">
        <v>22</v>
      </c>
      <c r="K9" s="19">
        <f t="shared" si="0"/>
        <v>23.5</v>
      </c>
      <c r="L9" s="12">
        <v>894000</v>
      </c>
      <c r="M9" s="24">
        <f t="shared" si="1"/>
        <v>0.55257270693512306</v>
      </c>
      <c r="N9" s="12">
        <v>494000</v>
      </c>
      <c r="O9" s="12">
        <v>400000</v>
      </c>
      <c r="P9" s="25">
        <f t="shared" si="2"/>
        <v>0.44742729306487694</v>
      </c>
      <c r="Q9" s="25" t="str">
        <f t="shared" si="3"/>
        <v>ok</v>
      </c>
      <c r="R9" s="12">
        <f t="shared" si="4"/>
        <v>400000</v>
      </c>
      <c r="S9" s="12">
        <v>400000</v>
      </c>
      <c r="T9" s="12">
        <v>0</v>
      </c>
      <c r="U9" s="26" t="s">
        <v>99</v>
      </c>
      <c r="V9" s="15"/>
      <c r="W9" s="15"/>
      <c r="X9" s="12"/>
      <c r="Y9" s="15"/>
      <c r="Z9" s="15"/>
      <c r="AA9" s="12"/>
      <c r="AB9" s="15"/>
      <c r="AC9" s="12"/>
      <c r="AD9" s="12"/>
      <c r="AE9" s="13"/>
    </row>
    <row r="10" spans="1:31" ht="54" customHeight="1" x14ac:dyDescent="0.3">
      <c r="A10" s="19">
        <v>61</v>
      </c>
      <c r="B10" s="20">
        <v>85</v>
      </c>
      <c r="C10" s="21" t="s">
        <v>48</v>
      </c>
      <c r="D10" s="21" t="s">
        <v>14</v>
      </c>
      <c r="E10" s="22" t="s">
        <v>49</v>
      </c>
      <c r="F10" s="21" t="s">
        <v>50</v>
      </c>
      <c r="G10" s="23" t="s">
        <v>216</v>
      </c>
      <c r="H10" s="21">
        <v>2134</v>
      </c>
      <c r="I10" s="21">
        <v>23</v>
      </c>
      <c r="J10" s="21">
        <v>24</v>
      </c>
      <c r="K10" s="19">
        <f t="shared" si="0"/>
        <v>23.5</v>
      </c>
      <c r="L10" s="12">
        <v>853138</v>
      </c>
      <c r="M10" s="24">
        <f t="shared" si="1"/>
        <v>0.53114267562809303</v>
      </c>
      <c r="N10" s="12">
        <v>453138</v>
      </c>
      <c r="O10" s="12">
        <v>400000</v>
      </c>
      <c r="P10" s="25">
        <f t="shared" si="2"/>
        <v>0.46885732437190702</v>
      </c>
      <c r="Q10" s="25" t="str">
        <f t="shared" si="3"/>
        <v>ok</v>
      </c>
      <c r="R10" s="12">
        <f t="shared" si="4"/>
        <v>400000</v>
      </c>
      <c r="S10" s="12">
        <v>400000</v>
      </c>
      <c r="T10" s="12">
        <v>0</v>
      </c>
      <c r="U10" s="26" t="s">
        <v>99</v>
      </c>
      <c r="V10" s="15"/>
      <c r="W10" s="15"/>
      <c r="X10" s="12"/>
      <c r="Y10" s="15"/>
      <c r="Z10" s="15"/>
      <c r="AA10" s="12"/>
      <c r="AB10" s="15"/>
      <c r="AC10" s="12"/>
      <c r="AD10" s="12"/>
      <c r="AE10" s="13"/>
    </row>
    <row r="11" spans="1:31" ht="54" customHeight="1" x14ac:dyDescent="0.3">
      <c r="A11" s="19">
        <v>62</v>
      </c>
      <c r="B11" s="20">
        <v>113</v>
      </c>
      <c r="C11" s="21" t="s">
        <v>247</v>
      </c>
      <c r="D11" s="21" t="s">
        <v>14</v>
      </c>
      <c r="E11" s="22" t="s">
        <v>264</v>
      </c>
      <c r="F11" s="21" t="s">
        <v>265</v>
      </c>
      <c r="G11" s="23" t="s">
        <v>292</v>
      </c>
      <c r="H11" s="21">
        <v>570</v>
      </c>
      <c r="I11" s="21">
        <v>23</v>
      </c>
      <c r="J11" s="21">
        <v>24</v>
      </c>
      <c r="K11" s="19">
        <f t="shared" si="0"/>
        <v>23.5</v>
      </c>
      <c r="L11" s="12">
        <v>750000</v>
      </c>
      <c r="M11" s="24">
        <f t="shared" si="1"/>
        <v>0.46666666666666667</v>
      </c>
      <c r="N11" s="12">
        <v>350000</v>
      </c>
      <c r="O11" s="12">
        <v>400000</v>
      </c>
      <c r="P11" s="25">
        <f t="shared" si="2"/>
        <v>0.53333333333333333</v>
      </c>
      <c r="Q11" s="25" t="str">
        <f t="shared" si="3"/>
        <v>ok</v>
      </c>
      <c r="R11" s="12">
        <f t="shared" si="4"/>
        <v>400000</v>
      </c>
      <c r="S11" s="12">
        <v>400000</v>
      </c>
      <c r="T11" s="12">
        <v>0</v>
      </c>
      <c r="U11" s="26" t="s">
        <v>99</v>
      </c>
      <c r="V11" s="15"/>
      <c r="W11" s="15"/>
      <c r="X11" s="12"/>
      <c r="Y11" s="15"/>
      <c r="Z11" s="15"/>
      <c r="AA11" s="12"/>
      <c r="AB11" s="15"/>
      <c r="AC11" s="12"/>
      <c r="AD11" s="12"/>
      <c r="AE11" s="13"/>
    </row>
    <row r="12" spans="1:31" ht="54" customHeight="1" x14ac:dyDescent="0.3">
      <c r="A12" s="19">
        <v>63</v>
      </c>
      <c r="B12" s="20">
        <v>114</v>
      </c>
      <c r="C12" s="21" t="s">
        <v>248</v>
      </c>
      <c r="D12" s="21" t="s">
        <v>14</v>
      </c>
      <c r="E12" s="22" t="s">
        <v>266</v>
      </c>
      <c r="F12" s="21" t="s">
        <v>267</v>
      </c>
      <c r="G12" s="23" t="s">
        <v>293</v>
      </c>
      <c r="H12" s="21">
        <v>300</v>
      </c>
      <c r="I12" s="21">
        <v>23</v>
      </c>
      <c r="J12" s="21">
        <v>24</v>
      </c>
      <c r="K12" s="19">
        <f t="shared" si="0"/>
        <v>23.5</v>
      </c>
      <c r="L12" s="12">
        <v>714955</v>
      </c>
      <c r="M12" s="24">
        <f t="shared" si="1"/>
        <v>0.45101439950766131</v>
      </c>
      <c r="N12" s="12">
        <v>322455</v>
      </c>
      <c r="O12" s="12">
        <v>392500</v>
      </c>
      <c r="P12" s="25">
        <f t="shared" si="2"/>
        <v>0.54898560049233869</v>
      </c>
      <c r="Q12" s="25" t="str">
        <f t="shared" si="3"/>
        <v>ok</v>
      </c>
      <c r="R12" s="12">
        <f t="shared" si="4"/>
        <v>392500</v>
      </c>
      <c r="S12" s="12">
        <v>392500</v>
      </c>
      <c r="T12" s="12">
        <v>0</v>
      </c>
      <c r="U12" s="26" t="s">
        <v>99</v>
      </c>
      <c r="V12" s="15"/>
      <c r="W12" s="15"/>
      <c r="X12" s="12"/>
      <c r="Y12" s="15"/>
      <c r="Z12" s="15"/>
      <c r="AA12" s="12"/>
      <c r="AB12" s="15"/>
      <c r="AC12" s="12"/>
      <c r="AD12" s="12"/>
      <c r="AE12" s="13"/>
    </row>
    <row r="13" spans="1:31" ht="54" customHeight="1" x14ac:dyDescent="0.3">
      <c r="A13" s="19">
        <v>64</v>
      </c>
      <c r="B13" s="20">
        <v>141</v>
      </c>
      <c r="C13" s="21" t="s">
        <v>257</v>
      </c>
      <c r="D13" s="21" t="s">
        <v>14</v>
      </c>
      <c r="E13" s="22" t="s">
        <v>284</v>
      </c>
      <c r="F13" s="21" t="s">
        <v>285</v>
      </c>
      <c r="G13" s="23" t="s">
        <v>301</v>
      </c>
      <c r="H13" s="21">
        <v>458</v>
      </c>
      <c r="I13" s="21">
        <v>23</v>
      </c>
      <c r="J13" s="21">
        <v>24</v>
      </c>
      <c r="K13" s="19">
        <f t="shared" si="0"/>
        <v>23.5</v>
      </c>
      <c r="L13" s="12">
        <v>700052</v>
      </c>
      <c r="M13" s="24">
        <f t="shared" si="1"/>
        <v>0.42861387439790188</v>
      </c>
      <c r="N13" s="12">
        <v>300052</v>
      </c>
      <c r="O13" s="12">
        <v>400000</v>
      </c>
      <c r="P13" s="25">
        <f t="shared" si="2"/>
        <v>0.57138612560209812</v>
      </c>
      <c r="Q13" s="25" t="str">
        <f t="shared" si="3"/>
        <v>ok</v>
      </c>
      <c r="R13" s="12">
        <f t="shared" si="4"/>
        <v>400000</v>
      </c>
      <c r="S13" s="12">
        <v>400000</v>
      </c>
      <c r="T13" s="12">
        <v>0</v>
      </c>
      <c r="U13" s="26" t="s">
        <v>99</v>
      </c>
      <c r="V13" s="15"/>
      <c r="W13" s="15"/>
      <c r="X13" s="12"/>
      <c r="Y13" s="15"/>
      <c r="Z13" s="15"/>
      <c r="AA13" s="12"/>
      <c r="AB13" s="15"/>
      <c r="AC13" s="12"/>
      <c r="AD13" s="12"/>
      <c r="AE13" s="13"/>
    </row>
    <row r="14" spans="1:31" ht="54" customHeight="1" x14ac:dyDescent="0.3">
      <c r="A14" s="19">
        <v>65</v>
      </c>
      <c r="B14" s="20">
        <v>49</v>
      </c>
      <c r="C14" s="21" t="s">
        <v>125</v>
      </c>
      <c r="D14" s="21" t="s">
        <v>14</v>
      </c>
      <c r="E14" s="22" t="s">
        <v>126</v>
      </c>
      <c r="F14" s="21" t="s">
        <v>127</v>
      </c>
      <c r="G14" s="23" t="s">
        <v>185</v>
      </c>
      <c r="H14" s="21">
        <v>518</v>
      </c>
      <c r="I14" s="21">
        <v>23</v>
      </c>
      <c r="J14" s="21">
        <v>24</v>
      </c>
      <c r="K14" s="19">
        <f t="shared" ref="K14:K45" si="5">(I14+J14)/2</f>
        <v>23.5</v>
      </c>
      <c r="L14" s="12">
        <v>300000</v>
      </c>
      <c r="M14" s="24">
        <f t="shared" ref="M14:M45" si="6">N14/L14</f>
        <v>0.42</v>
      </c>
      <c r="N14" s="12">
        <v>126000</v>
      </c>
      <c r="O14" s="12">
        <v>174000</v>
      </c>
      <c r="P14" s="25">
        <f t="shared" ref="P14:P45" si="7">O14/L14</f>
        <v>0.57999999999999996</v>
      </c>
      <c r="Q14" s="25" t="str">
        <f t="shared" ref="Q14:Q45" si="8">IF(P14&gt;60%,"chyba","ok")</f>
        <v>ok</v>
      </c>
      <c r="R14" s="12">
        <f t="shared" ref="R14:R45" si="9">O14</f>
        <v>174000</v>
      </c>
      <c r="S14" s="12">
        <v>174000</v>
      </c>
      <c r="T14" s="12">
        <v>0</v>
      </c>
      <c r="U14" s="26" t="s">
        <v>99</v>
      </c>
      <c r="V14" s="15"/>
      <c r="W14" s="15"/>
      <c r="X14" s="12"/>
      <c r="Y14" s="15"/>
      <c r="Z14" s="15"/>
      <c r="AA14" s="12"/>
      <c r="AB14" s="15"/>
      <c r="AC14" s="12"/>
      <c r="AD14" s="12"/>
      <c r="AE14" s="13"/>
    </row>
    <row r="15" spans="1:31" ht="54" customHeight="1" x14ac:dyDescent="0.3">
      <c r="A15" s="19">
        <v>66</v>
      </c>
      <c r="B15" s="20">
        <v>25</v>
      </c>
      <c r="C15" s="21" t="s">
        <v>165</v>
      </c>
      <c r="D15" s="21" t="s">
        <v>14</v>
      </c>
      <c r="E15" s="22" t="s">
        <v>167</v>
      </c>
      <c r="F15" s="21" t="s">
        <v>166</v>
      </c>
      <c r="G15" s="23" t="s">
        <v>172</v>
      </c>
      <c r="H15" s="21">
        <v>631</v>
      </c>
      <c r="I15" s="21">
        <v>23</v>
      </c>
      <c r="J15" s="21">
        <v>24</v>
      </c>
      <c r="K15" s="19">
        <f t="shared" si="5"/>
        <v>23.5</v>
      </c>
      <c r="L15" s="12">
        <v>476832</v>
      </c>
      <c r="M15" s="24">
        <f t="shared" si="6"/>
        <v>0.40020803972887725</v>
      </c>
      <c r="N15" s="12">
        <v>190832</v>
      </c>
      <c r="O15" s="12">
        <v>286000</v>
      </c>
      <c r="P15" s="25">
        <f t="shared" si="7"/>
        <v>0.59979196027112269</v>
      </c>
      <c r="Q15" s="25" t="str">
        <f t="shared" si="8"/>
        <v>ok</v>
      </c>
      <c r="R15" s="12">
        <f t="shared" si="9"/>
        <v>286000</v>
      </c>
      <c r="S15" s="12">
        <v>286000</v>
      </c>
      <c r="T15" s="12">
        <v>0</v>
      </c>
      <c r="U15" s="26" t="s">
        <v>99</v>
      </c>
      <c r="V15" s="15"/>
      <c r="W15" s="15"/>
      <c r="X15" s="12"/>
      <c r="Y15" s="15"/>
      <c r="Z15" s="15"/>
      <c r="AA15" s="12"/>
      <c r="AB15" s="15"/>
      <c r="AC15" s="12"/>
      <c r="AD15" s="12"/>
      <c r="AE15" s="13"/>
    </row>
    <row r="16" spans="1:31" ht="54" customHeight="1" x14ac:dyDescent="0.3">
      <c r="A16" s="19">
        <v>67</v>
      </c>
      <c r="B16" s="20">
        <v>28</v>
      </c>
      <c r="C16" s="21" t="s">
        <v>106</v>
      </c>
      <c r="D16" s="21" t="s">
        <v>14</v>
      </c>
      <c r="E16" s="22" t="s">
        <v>175</v>
      </c>
      <c r="F16" s="21" t="s">
        <v>176</v>
      </c>
      <c r="G16" s="23" t="s">
        <v>173</v>
      </c>
      <c r="H16" s="21">
        <v>1002</v>
      </c>
      <c r="I16" s="21">
        <v>25</v>
      </c>
      <c r="J16" s="21">
        <v>21</v>
      </c>
      <c r="K16" s="19">
        <f t="shared" si="5"/>
        <v>23</v>
      </c>
      <c r="L16" s="12">
        <v>1620000</v>
      </c>
      <c r="M16" s="24">
        <f t="shared" si="6"/>
        <v>0.75308641975308643</v>
      </c>
      <c r="N16" s="12">
        <v>1220000</v>
      </c>
      <c r="O16" s="12">
        <v>400000</v>
      </c>
      <c r="P16" s="25">
        <f t="shared" si="7"/>
        <v>0.24691358024691357</v>
      </c>
      <c r="Q16" s="25" t="str">
        <f t="shared" si="8"/>
        <v>ok</v>
      </c>
      <c r="R16" s="12">
        <f t="shared" si="9"/>
        <v>400000</v>
      </c>
      <c r="S16" s="12">
        <v>400000</v>
      </c>
      <c r="T16" s="12">
        <v>0</v>
      </c>
      <c r="U16" s="26" t="s">
        <v>99</v>
      </c>
      <c r="V16" s="15"/>
      <c r="W16" s="15"/>
      <c r="X16" s="12"/>
      <c r="Y16" s="15"/>
      <c r="Z16" s="15"/>
      <c r="AA16" s="12"/>
      <c r="AB16" s="15"/>
      <c r="AC16" s="12"/>
      <c r="AD16" s="12"/>
      <c r="AE16" s="13"/>
    </row>
    <row r="17" spans="1:31" ht="54" customHeight="1" x14ac:dyDescent="0.3">
      <c r="A17" s="19">
        <v>68</v>
      </c>
      <c r="B17" s="20">
        <v>61</v>
      </c>
      <c r="C17" s="21" t="s">
        <v>206</v>
      </c>
      <c r="D17" s="21" t="s">
        <v>14</v>
      </c>
      <c r="E17" s="22" t="s">
        <v>242</v>
      </c>
      <c r="F17" s="21" t="s">
        <v>243</v>
      </c>
      <c r="G17" s="23" t="s">
        <v>228</v>
      </c>
      <c r="H17" s="21">
        <v>1252</v>
      </c>
      <c r="I17" s="21">
        <v>24</v>
      </c>
      <c r="J17" s="21">
        <v>22</v>
      </c>
      <c r="K17" s="19">
        <f t="shared" si="5"/>
        <v>23</v>
      </c>
      <c r="L17" s="12">
        <v>1120000</v>
      </c>
      <c r="M17" s="24">
        <f t="shared" si="6"/>
        <v>0.65625</v>
      </c>
      <c r="N17" s="12">
        <v>735000</v>
      </c>
      <c r="O17" s="12">
        <v>385000</v>
      </c>
      <c r="P17" s="25">
        <f t="shared" si="7"/>
        <v>0.34375</v>
      </c>
      <c r="Q17" s="25" t="str">
        <f t="shared" si="8"/>
        <v>ok</v>
      </c>
      <c r="R17" s="12">
        <f t="shared" si="9"/>
        <v>385000</v>
      </c>
      <c r="S17" s="12">
        <v>385000</v>
      </c>
      <c r="T17" s="12">
        <v>0</v>
      </c>
      <c r="U17" s="26" t="s">
        <v>99</v>
      </c>
      <c r="V17" s="15"/>
      <c r="W17" s="15"/>
      <c r="X17" s="12"/>
      <c r="Y17" s="15"/>
      <c r="Z17" s="15"/>
      <c r="AA17" s="12"/>
      <c r="AB17" s="15"/>
      <c r="AC17" s="12"/>
      <c r="AD17" s="12"/>
      <c r="AE17" s="13"/>
    </row>
    <row r="18" spans="1:31" ht="54" customHeight="1" x14ac:dyDescent="0.3">
      <c r="A18" s="19">
        <v>69</v>
      </c>
      <c r="B18" s="20">
        <v>5</v>
      </c>
      <c r="C18" s="21" t="s">
        <v>19</v>
      </c>
      <c r="D18" s="21" t="s">
        <v>20</v>
      </c>
      <c r="E18" s="22" t="s">
        <v>25</v>
      </c>
      <c r="F18" s="21" t="s">
        <v>21</v>
      </c>
      <c r="G18" s="23" t="s">
        <v>305</v>
      </c>
      <c r="H18" s="21">
        <v>2918</v>
      </c>
      <c r="I18" s="21">
        <v>24</v>
      </c>
      <c r="J18" s="21">
        <v>22</v>
      </c>
      <c r="K18" s="19">
        <f t="shared" si="5"/>
        <v>23</v>
      </c>
      <c r="L18" s="12">
        <v>1150000</v>
      </c>
      <c r="M18" s="24">
        <f t="shared" si="6"/>
        <v>0.65217391304347827</v>
      </c>
      <c r="N18" s="12">
        <v>750000</v>
      </c>
      <c r="O18" s="12">
        <v>400000</v>
      </c>
      <c r="P18" s="25">
        <f t="shared" si="7"/>
        <v>0.34782608695652173</v>
      </c>
      <c r="Q18" s="25" t="str">
        <f t="shared" si="8"/>
        <v>ok</v>
      </c>
      <c r="R18" s="12">
        <f t="shared" si="9"/>
        <v>400000</v>
      </c>
      <c r="S18" s="12">
        <v>400000</v>
      </c>
      <c r="T18" s="12">
        <v>0</v>
      </c>
      <c r="U18" s="26" t="s">
        <v>99</v>
      </c>
      <c r="V18" s="15"/>
      <c r="W18" s="15"/>
      <c r="X18" s="12"/>
      <c r="Y18" s="15"/>
      <c r="Z18" s="15"/>
      <c r="AA18" s="12"/>
      <c r="AB18" s="15"/>
      <c r="AC18" s="12"/>
      <c r="AD18" s="12"/>
      <c r="AE18" s="13"/>
    </row>
    <row r="19" spans="1:31" ht="54" customHeight="1" x14ac:dyDescent="0.3">
      <c r="A19" s="19">
        <v>70</v>
      </c>
      <c r="B19" s="20">
        <v>45</v>
      </c>
      <c r="C19" s="21" t="s">
        <v>119</v>
      </c>
      <c r="D19" s="21" t="s">
        <v>14</v>
      </c>
      <c r="E19" s="22" t="s">
        <v>120</v>
      </c>
      <c r="F19" s="21" t="s">
        <v>121</v>
      </c>
      <c r="G19" s="23" t="s">
        <v>187</v>
      </c>
      <c r="H19" s="21">
        <v>354</v>
      </c>
      <c r="I19" s="21">
        <v>24</v>
      </c>
      <c r="J19" s="21">
        <v>22</v>
      </c>
      <c r="K19" s="19">
        <f t="shared" si="5"/>
        <v>23</v>
      </c>
      <c r="L19" s="12">
        <v>1100000</v>
      </c>
      <c r="M19" s="24">
        <f t="shared" si="6"/>
        <v>0.63636363636363635</v>
      </c>
      <c r="N19" s="12">
        <v>700000</v>
      </c>
      <c r="O19" s="12">
        <v>400000</v>
      </c>
      <c r="P19" s="25">
        <f t="shared" si="7"/>
        <v>0.36363636363636365</v>
      </c>
      <c r="Q19" s="25" t="str">
        <f t="shared" si="8"/>
        <v>ok</v>
      </c>
      <c r="R19" s="12">
        <f t="shared" si="9"/>
        <v>400000</v>
      </c>
      <c r="S19" s="12">
        <v>400000</v>
      </c>
      <c r="T19" s="12">
        <v>0</v>
      </c>
      <c r="U19" s="26" t="s">
        <v>99</v>
      </c>
      <c r="V19" s="15"/>
      <c r="W19" s="15"/>
      <c r="X19" s="12"/>
      <c r="Y19" s="15"/>
      <c r="Z19" s="15"/>
      <c r="AA19" s="12"/>
      <c r="AB19" s="15"/>
      <c r="AC19" s="12"/>
      <c r="AD19" s="12"/>
      <c r="AE19" s="13"/>
    </row>
    <row r="20" spans="1:31" ht="54" customHeight="1" x14ac:dyDescent="0.3">
      <c r="A20" s="19">
        <v>71</v>
      </c>
      <c r="B20" s="20">
        <v>67</v>
      </c>
      <c r="C20" s="21" t="s">
        <v>70</v>
      </c>
      <c r="D20" s="21" t="s">
        <v>14</v>
      </c>
      <c r="E20" s="22" t="s">
        <v>71</v>
      </c>
      <c r="F20" s="21" t="s">
        <v>72</v>
      </c>
      <c r="G20" s="23" t="s">
        <v>215</v>
      </c>
      <c r="H20" s="21">
        <v>1441</v>
      </c>
      <c r="I20" s="21">
        <v>24</v>
      </c>
      <c r="J20" s="21">
        <v>22</v>
      </c>
      <c r="K20" s="19">
        <f t="shared" si="5"/>
        <v>23</v>
      </c>
      <c r="L20" s="12">
        <v>787187</v>
      </c>
      <c r="M20" s="24">
        <f t="shared" si="6"/>
        <v>0.60111129884004688</v>
      </c>
      <c r="N20" s="12">
        <v>473187</v>
      </c>
      <c r="O20" s="12">
        <v>314000</v>
      </c>
      <c r="P20" s="25">
        <f t="shared" si="7"/>
        <v>0.39888870115995312</v>
      </c>
      <c r="Q20" s="25" t="str">
        <f t="shared" si="8"/>
        <v>ok</v>
      </c>
      <c r="R20" s="12">
        <f t="shared" si="9"/>
        <v>314000</v>
      </c>
      <c r="S20" s="12">
        <v>314000</v>
      </c>
      <c r="T20" s="12">
        <v>0</v>
      </c>
      <c r="U20" s="26" t="s">
        <v>99</v>
      </c>
      <c r="V20" s="15"/>
      <c r="W20" s="15"/>
      <c r="X20" s="12"/>
      <c r="Y20" s="15"/>
      <c r="Z20" s="15"/>
      <c r="AA20" s="12"/>
      <c r="AB20" s="15"/>
      <c r="AC20" s="12"/>
      <c r="AD20" s="12"/>
      <c r="AE20" s="13"/>
    </row>
    <row r="21" spans="1:31" ht="54" customHeight="1" x14ac:dyDescent="0.3">
      <c r="A21" s="19">
        <v>72</v>
      </c>
      <c r="B21" s="20">
        <v>138</v>
      </c>
      <c r="C21" s="21" t="s">
        <v>256</v>
      </c>
      <c r="D21" s="21" t="s">
        <v>14</v>
      </c>
      <c r="E21" s="22" t="s">
        <v>282</v>
      </c>
      <c r="F21" s="21" t="s">
        <v>283</v>
      </c>
      <c r="G21" s="23" t="s">
        <v>300</v>
      </c>
      <c r="H21" s="21">
        <v>385</v>
      </c>
      <c r="I21" s="21">
        <v>23</v>
      </c>
      <c r="J21" s="21">
        <v>23</v>
      </c>
      <c r="K21" s="19">
        <f t="shared" si="5"/>
        <v>23</v>
      </c>
      <c r="L21" s="12">
        <v>900000</v>
      </c>
      <c r="M21" s="24">
        <f t="shared" si="6"/>
        <v>0.55555555555555558</v>
      </c>
      <c r="N21" s="12">
        <v>500000</v>
      </c>
      <c r="O21" s="12">
        <v>400000</v>
      </c>
      <c r="P21" s="25">
        <f t="shared" si="7"/>
        <v>0.44444444444444442</v>
      </c>
      <c r="Q21" s="25" t="str">
        <f t="shared" si="8"/>
        <v>ok</v>
      </c>
      <c r="R21" s="12">
        <f t="shared" si="9"/>
        <v>400000</v>
      </c>
      <c r="S21" s="12">
        <v>400000</v>
      </c>
      <c r="T21" s="12">
        <v>0</v>
      </c>
      <c r="U21" s="26" t="s">
        <v>99</v>
      </c>
      <c r="V21" s="15"/>
      <c r="W21" s="15"/>
      <c r="X21" s="12"/>
      <c r="Y21" s="15"/>
      <c r="Z21" s="15"/>
      <c r="AA21" s="12"/>
      <c r="AB21" s="15"/>
      <c r="AC21" s="12"/>
      <c r="AD21" s="12"/>
      <c r="AE21" s="13"/>
    </row>
    <row r="22" spans="1:31" ht="54" customHeight="1" x14ac:dyDescent="0.3">
      <c r="A22" s="19">
        <v>73</v>
      </c>
      <c r="B22" s="20">
        <v>66</v>
      </c>
      <c r="C22" s="21" t="s">
        <v>110</v>
      </c>
      <c r="D22" s="21" t="s">
        <v>14</v>
      </c>
      <c r="E22" s="22" t="s">
        <v>111</v>
      </c>
      <c r="F22" s="21" t="s">
        <v>112</v>
      </c>
      <c r="G22" s="23" t="s">
        <v>220</v>
      </c>
      <c r="H22" s="21">
        <v>2071</v>
      </c>
      <c r="I22" s="21">
        <v>24</v>
      </c>
      <c r="J22" s="21">
        <v>22</v>
      </c>
      <c r="K22" s="19">
        <f t="shared" si="5"/>
        <v>23</v>
      </c>
      <c r="L22" s="12">
        <v>800000</v>
      </c>
      <c r="M22" s="24">
        <f t="shared" si="6"/>
        <v>0.5</v>
      </c>
      <c r="N22" s="12">
        <v>400000</v>
      </c>
      <c r="O22" s="12">
        <v>400000</v>
      </c>
      <c r="P22" s="25">
        <f t="shared" si="7"/>
        <v>0.5</v>
      </c>
      <c r="Q22" s="25" t="str">
        <f t="shared" si="8"/>
        <v>ok</v>
      </c>
      <c r="R22" s="12">
        <f t="shared" si="9"/>
        <v>400000</v>
      </c>
      <c r="S22" s="12">
        <v>400000</v>
      </c>
      <c r="T22" s="12">
        <v>0</v>
      </c>
      <c r="U22" s="26" t="s">
        <v>99</v>
      </c>
      <c r="V22" s="15"/>
      <c r="W22" s="15"/>
      <c r="X22" s="12"/>
      <c r="Y22" s="15"/>
      <c r="Z22" s="15"/>
      <c r="AA22" s="12"/>
      <c r="AB22" s="15"/>
      <c r="AC22" s="12"/>
      <c r="AD22" s="12"/>
      <c r="AE22" s="13"/>
    </row>
    <row r="23" spans="1:31" ht="54" customHeight="1" x14ac:dyDescent="0.3">
      <c r="A23" s="19">
        <v>74</v>
      </c>
      <c r="B23" s="20">
        <v>144</v>
      </c>
      <c r="C23" s="21" t="s">
        <v>258</v>
      </c>
      <c r="D23" s="21" t="s">
        <v>14</v>
      </c>
      <c r="E23" s="22" t="s">
        <v>286</v>
      </c>
      <c r="F23" s="21" t="s">
        <v>287</v>
      </c>
      <c r="G23" s="23" t="s">
        <v>302</v>
      </c>
      <c r="H23" s="21">
        <v>320</v>
      </c>
      <c r="I23" s="21">
        <v>23</v>
      </c>
      <c r="J23" s="21">
        <v>23</v>
      </c>
      <c r="K23" s="19">
        <f t="shared" si="5"/>
        <v>23</v>
      </c>
      <c r="L23" s="12">
        <v>763859</v>
      </c>
      <c r="M23" s="24">
        <f t="shared" si="6"/>
        <v>0.47634314709913739</v>
      </c>
      <c r="N23" s="12">
        <v>363859</v>
      </c>
      <c r="O23" s="12">
        <v>400000</v>
      </c>
      <c r="P23" s="25">
        <f t="shared" si="7"/>
        <v>0.52365685290086261</v>
      </c>
      <c r="Q23" s="25" t="str">
        <f t="shared" si="8"/>
        <v>ok</v>
      </c>
      <c r="R23" s="12">
        <f t="shared" si="9"/>
        <v>400000</v>
      </c>
      <c r="S23" s="12">
        <v>400000</v>
      </c>
      <c r="T23" s="12">
        <v>0</v>
      </c>
      <c r="U23" s="26" t="s">
        <v>99</v>
      </c>
      <c r="V23" s="15"/>
      <c r="W23" s="15"/>
      <c r="X23" s="12"/>
      <c r="Y23" s="15"/>
      <c r="Z23" s="15"/>
      <c r="AA23" s="12"/>
      <c r="AB23" s="15"/>
      <c r="AC23" s="12"/>
      <c r="AD23" s="12"/>
      <c r="AE23" s="13"/>
    </row>
    <row r="24" spans="1:31" ht="54" customHeight="1" x14ac:dyDescent="0.3">
      <c r="A24" s="19">
        <v>75</v>
      </c>
      <c r="B24" s="20">
        <v>48</v>
      </c>
      <c r="C24" s="21" t="s">
        <v>107</v>
      </c>
      <c r="D24" s="21" t="s">
        <v>14</v>
      </c>
      <c r="E24" s="22" t="s">
        <v>108</v>
      </c>
      <c r="F24" s="21" t="s">
        <v>109</v>
      </c>
      <c r="G24" s="23" t="s">
        <v>186</v>
      </c>
      <c r="H24" s="21">
        <v>885</v>
      </c>
      <c r="I24" s="21">
        <v>23</v>
      </c>
      <c r="J24" s="21">
        <v>23</v>
      </c>
      <c r="K24" s="19">
        <f t="shared" si="5"/>
        <v>23</v>
      </c>
      <c r="L24" s="12">
        <v>591806</v>
      </c>
      <c r="M24" s="24">
        <f t="shared" si="6"/>
        <v>0.45015765301467037</v>
      </c>
      <c r="N24" s="12">
        <v>266406</v>
      </c>
      <c r="O24" s="12">
        <v>325400</v>
      </c>
      <c r="P24" s="25">
        <f t="shared" si="7"/>
        <v>0.54984234698532963</v>
      </c>
      <c r="Q24" s="25" t="str">
        <f t="shared" si="8"/>
        <v>ok</v>
      </c>
      <c r="R24" s="12">
        <f t="shared" si="9"/>
        <v>325400</v>
      </c>
      <c r="S24" s="12">
        <v>325400</v>
      </c>
      <c r="T24" s="12">
        <v>0</v>
      </c>
      <c r="U24" s="26" t="s">
        <v>99</v>
      </c>
      <c r="V24" s="15"/>
      <c r="W24" s="15"/>
      <c r="X24" s="12"/>
      <c r="Y24" s="15"/>
      <c r="Z24" s="15"/>
      <c r="AA24" s="12"/>
      <c r="AB24" s="15"/>
      <c r="AC24" s="12"/>
      <c r="AD24" s="12"/>
      <c r="AE24" s="13"/>
    </row>
    <row r="25" spans="1:31" ht="54" customHeight="1" x14ac:dyDescent="0.3">
      <c r="A25" s="19">
        <v>76</v>
      </c>
      <c r="B25" s="20">
        <v>43</v>
      </c>
      <c r="C25" s="21" t="s">
        <v>188</v>
      </c>
      <c r="D25" s="21" t="s">
        <v>14</v>
      </c>
      <c r="E25" s="22" t="s">
        <v>192</v>
      </c>
      <c r="F25" s="21" t="s">
        <v>193</v>
      </c>
      <c r="G25" s="23" t="s">
        <v>189</v>
      </c>
      <c r="H25" s="21">
        <v>285</v>
      </c>
      <c r="I25" s="21">
        <v>24</v>
      </c>
      <c r="J25" s="21">
        <v>22</v>
      </c>
      <c r="K25" s="19">
        <f t="shared" si="5"/>
        <v>23</v>
      </c>
      <c r="L25" s="12">
        <v>702945</v>
      </c>
      <c r="M25" s="24">
        <f t="shared" si="6"/>
        <v>0.43096543826330652</v>
      </c>
      <c r="N25" s="12">
        <v>302945</v>
      </c>
      <c r="O25" s="12">
        <v>400000</v>
      </c>
      <c r="P25" s="25">
        <f t="shared" si="7"/>
        <v>0.56903456173669353</v>
      </c>
      <c r="Q25" s="25" t="str">
        <f t="shared" si="8"/>
        <v>ok</v>
      </c>
      <c r="R25" s="12">
        <f t="shared" si="9"/>
        <v>400000</v>
      </c>
      <c r="S25" s="12">
        <v>400000</v>
      </c>
      <c r="T25" s="12">
        <v>0</v>
      </c>
      <c r="U25" s="26" t="s">
        <v>99</v>
      </c>
      <c r="V25" s="15"/>
      <c r="W25" s="15"/>
      <c r="X25" s="12"/>
      <c r="Y25" s="15"/>
      <c r="Z25" s="15"/>
      <c r="AA25" s="12"/>
      <c r="AB25" s="15"/>
      <c r="AC25" s="12"/>
      <c r="AD25" s="12"/>
      <c r="AE25" s="13"/>
    </row>
    <row r="26" spans="1:31" ht="54" customHeight="1" x14ac:dyDescent="0.3">
      <c r="A26" s="19">
        <v>77</v>
      </c>
      <c r="B26" s="20">
        <v>117</v>
      </c>
      <c r="C26" s="21" t="s">
        <v>249</v>
      </c>
      <c r="D26" s="21" t="s">
        <v>14</v>
      </c>
      <c r="E26" s="22" t="s">
        <v>268</v>
      </c>
      <c r="F26" s="21" t="s">
        <v>269</v>
      </c>
      <c r="G26" s="23" t="s">
        <v>294</v>
      </c>
      <c r="H26" s="21">
        <v>232</v>
      </c>
      <c r="I26" s="21">
        <v>24</v>
      </c>
      <c r="J26" s="21">
        <v>22</v>
      </c>
      <c r="K26" s="19">
        <f t="shared" si="5"/>
        <v>23</v>
      </c>
      <c r="L26" s="12">
        <v>536719</v>
      </c>
      <c r="M26" s="24">
        <f t="shared" si="6"/>
        <v>0.4000585036117596</v>
      </c>
      <c r="N26" s="12">
        <v>214719</v>
      </c>
      <c r="O26" s="12">
        <v>322000</v>
      </c>
      <c r="P26" s="25">
        <f t="shared" si="7"/>
        <v>0.59994149638824035</v>
      </c>
      <c r="Q26" s="25" t="str">
        <f t="shared" si="8"/>
        <v>ok</v>
      </c>
      <c r="R26" s="12">
        <f t="shared" si="9"/>
        <v>322000</v>
      </c>
      <c r="S26" s="12">
        <v>322000</v>
      </c>
      <c r="T26" s="12">
        <v>0</v>
      </c>
      <c r="U26" s="26" t="s">
        <v>99</v>
      </c>
      <c r="V26" s="15"/>
      <c r="W26" s="15"/>
      <c r="X26" s="12"/>
      <c r="Y26" s="15"/>
      <c r="Z26" s="15"/>
      <c r="AA26" s="12"/>
      <c r="AB26" s="15"/>
      <c r="AC26" s="12"/>
      <c r="AD26" s="12"/>
      <c r="AE26" s="13"/>
    </row>
    <row r="27" spans="1:31" ht="54" customHeight="1" x14ac:dyDescent="0.3">
      <c r="A27" s="19">
        <v>78</v>
      </c>
      <c r="B27" s="20">
        <v>91</v>
      </c>
      <c r="C27" s="21" t="s">
        <v>122</v>
      </c>
      <c r="D27" s="21" t="s">
        <v>14</v>
      </c>
      <c r="E27" s="22" t="s">
        <v>123</v>
      </c>
      <c r="F27" s="21" t="s">
        <v>124</v>
      </c>
      <c r="G27" s="23" t="s">
        <v>221</v>
      </c>
      <c r="H27" s="21">
        <v>541</v>
      </c>
      <c r="I27" s="21">
        <v>23</v>
      </c>
      <c r="J27" s="21">
        <v>23</v>
      </c>
      <c r="K27" s="19">
        <f t="shared" si="5"/>
        <v>23</v>
      </c>
      <c r="L27" s="12">
        <v>350000</v>
      </c>
      <c r="M27" s="24">
        <f t="shared" si="6"/>
        <v>0.4</v>
      </c>
      <c r="N27" s="12">
        <v>140000</v>
      </c>
      <c r="O27" s="12">
        <v>210000</v>
      </c>
      <c r="P27" s="25">
        <f t="shared" si="7"/>
        <v>0.6</v>
      </c>
      <c r="Q27" s="25" t="str">
        <f t="shared" si="8"/>
        <v>ok</v>
      </c>
      <c r="R27" s="12">
        <f t="shared" si="9"/>
        <v>210000</v>
      </c>
      <c r="S27" s="12">
        <v>0</v>
      </c>
      <c r="T27" s="12">
        <v>210000</v>
      </c>
      <c r="U27" s="26" t="s">
        <v>99</v>
      </c>
      <c r="V27" s="15"/>
      <c r="W27" s="15"/>
      <c r="X27" s="12"/>
      <c r="Y27" s="15"/>
      <c r="Z27" s="15"/>
      <c r="AA27" s="12"/>
      <c r="AB27" s="15"/>
      <c r="AC27" s="12"/>
      <c r="AD27" s="12"/>
      <c r="AE27" s="13"/>
    </row>
    <row r="28" spans="1:31" ht="54" customHeight="1" x14ac:dyDescent="0.3">
      <c r="A28" s="19">
        <v>79</v>
      </c>
      <c r="B28" s="20">
        <v>53</v>
      </c>
      <c r="C28" s="21" t="s">
        <v>61</v>
      </c>
      <c r="D28" s="21" t="s">
        <v>14</v>
      </c>
      <c r="E28" s="22" t="s">
        <v>62</v>
      </c>
      <c r="F28" s="21" t="s">
        <v>63</v>
      </c>
      <c r="G28" s="23" t="s">
        <v>190</v>
      </c>
      <c r="H28" s="21">
        <v>381</v>
      </c>
      <c r="I28" s="21">
        <v>23</v>
      </c>
      <c r="J28" s="21">
        <v>21</v>
      </c>
      <c r="K28" s="19">
        <f t="shared" si="5"/>
        <v>22</v>
      </c>
      <c r="L28" s="12">
        <v>1029300</v>
      </c>
      <c r="M28" s="24">
        <f t="shared" si="6"/>
        <v>0.6113863790925872</v>
      </c>
      <c r="N28" s="12">
        <v>629300</v>
      </c>
      <c r="O28" s="12">
        <v>400000</v>
      </c>
      <c r="P28" s="25">
        <f t="shared" si="7"/>
        <v>0.3886136209074128</v>
      </c>
      <c r="Q28" s="25" t="str">
        <f t="shared" si="8"/>
        <v>ok</v>
      </c>
      <c r="R28" s="12">
        <f t="shared" si="9"/>
        <v>400000</v>
      </c>
      <c r="S28" s="12">
        <v>400000</v>
      </c>
      <c r="T28" s="12">
        <v>0</v>
      </c>
      <c r="U28" s="26" t="s">
        <v>99</v>
      </c>
      <c r="V28" s="15"/>
      <c r="W28" s="15"/>
      <c r="X28" s="12"/>
      <c r="Y28" s="15"/>
      <c r="Z28" s="15"/>
      <c r="AA28" s="12"/>
      <c r="AB28" s="15"/>
      <c r="AC28" s="12"/>
      <c r="AD28" s="12"/>
      <c r="AE28" s="13"/>
    </row>
    <row r="29" spans="1:31" ht="54" customHeight="1" x14ac:dyDescent="0.3">
      <c r="A29" s="19">
        <v>80</v>
      </c>
      <c r="B29" s="20">
        <v>59</v>
      </c>
      <c r="C29" s="21" t="s">
        <v>131</v>
      </c>
      <c r="D29" s="21" t="s">
        <v>14</v>
      </c>
      <c r="E29" s="22" t="s">
        <v>132</v>
      </c>
      <c r="F29" s="21" t="s">
        <v>133</v>
      </c>
      <c r="G29" s="23" t="s">
        <v>199</v>
      </c>
      <c r="H29" s="21">
        <v>1673</v>
      </c>
      <c r="I29" s="21">
        <v>23</v>
      </c>
      <c r="J29" s="21">
        <v>21</v>
      </c>
      <c r="K29" s="19">
        <f t="shared" si="5"/>
        <v>22</v>
      </c>
      <c r="L29" s="12">
        <v>975000</v>
      </c>
      <c r="M29" s="24">
        <f t="shared" si="6"/>
        <v>0.58974358974358976</v>
      </c>
      <c r="N29" s="12">
        <v>575000</v>
      </c>
      <c r="O29" s="12">
        <v>400000</v>
      </c>
      <c r="P29" s="25">
        <f t="shared" si="7"/>
        <v>0.41025641025641024</v>
      </c>
      <c r="Q29" s="25" t="str">
        <f t="shared" si="8"/>
        <v>ok</v>
      </c>
      <c r="R29" s="12">
        <f t="shared" si="9"/>
        <v>400000</v>
      </c>
      <c r="S29" s="12">
        <v>400000</v>
      </c>
      <c r="T29" s="12">
        <v>0</v>
      </c>
      <c r="U29" s="26" t="s">
        <v>99</v>
      </c>
      <c r="V29" s="15"/>
      <c r="W29" s="15"/>
      <c r="X29" s="12"/>
      <c r="Y29" s="15"/>
      <c r="Z29" s="15"/>
      <c r="AA29" s="12"/>
      <c r="AB29" s="15"/>
      <c r="AC29" s="12"/>
      <c r="AD29" s="12"/>
      <c r="AE29" s="13"/>
    </row>
    <row r="30" spans="1:31" ht="54" customHeight="1" x14ac:dyDescent="0.3">
      <c r="A30" s="19">
        <v>81</v>
      </c>
      <c r="B30" s="20">
        <v>54</v>
      </c>
      <c r="C30" s="21" t="s">
        <v>42</v>
      </c>
      <c r="D30" s="21" t="s">
        <v>14</v>
      </c>
      <c r="E30" s="22" t="s">
        <v>43</v>
      </c>
      <c r="F30" s="21" t="s">
        <v>44</v>
      </c>
      <c r="G30" s="23" t="s">
        <v>191</v>
      </c>
      <c r="H30" s="21">
        <v>2052</v>
      </c>
      <c r="I30" s="21">
        <v>23</v>
      </c>
      <c r="J30" s="21">
        <v>21</v>
      </c>
      <c r="K30" s="19">
        <f t="shared" si="5"/>
        <v>22</v>
      </c>
      <c r="L30" s="12">
        <v>810156</v>
      </c>
      <c r="M30" s="24">
        <f t="shared" si="6"/>
        <v>0.50626792864584103</v>
      </c>
      <c r="N30" s="12">
        <v>410156</v>
      </c>
      <c r="O30" s="12">
        <v>400000</v>
      </c>
      <c r="P30" s="25">
        <f t="shared" si="7"/>
        <v>0.49373207135415897</v>
      </c>
      <c r="Q30" s="25" t="str">
        <f t="shared" si="8"/>
        <v>ok</v>
      </c>
      <c r="R30" s="12">
        <f t="shared" si="9"/>
        <v>400000</v>
      </c>
      <c r="S30" s="12">
        <v>400000</v>
      </c>
      <c r="T30" s="12">
        <v>0</v>
      </c>
      <c r="U30" s="26" t="s">
        <v>99</v>
      </c>
      <c r="V30" s="15"/>
      <c r="W30" s="15"/>
      <c r="X30" s="12"/>
      <c r="Y30" s="15"/>
      <c r="Z30" s="15"/>
      <c r="AA30" s="12"/>
      <c r="AB30" s="15"/>
      <c r="AC30" s="12"/>
      <c r="AD30" s="12"/>
      <c r="AE30" s="13"/>
    </row>
    <row r="31" spans="1:31" ht="54" customHeight="1" x14ac:dyDescent="0.3">
      <c r="A31" s="19">
        <v>82</v>
      </c>
      <c r="B31" s="20">
        <v>83</v>
      </c>
      <c r="C31" s="21" t="s">
        <v>76</v>
      </c>
      <c r="D31" s="21" t="s">
        <v>14</v>
      </c>
      <c r="E31" s="22" t="s">
        <v>77</v>
      </c>
      <c r="F31" s="21" t="s">
        <v>78</v>
      </c>
      <c r="G31" s="23" t="s">
        <v>211</v>
      </c>
      <c r="H31" s="21">
        <v>1245</v>
      </c>
      <c r="I31" s="21">
        <v>22</v>
      </c>
      <c r="J31" s="21">
        <v>22</v>
      </c>
      <c r="K31" s="19">
        <f t="shared" si="5"/>
        <v>22</v>
      </c>
      <c r="L31" s="12">
        <v>500000</v>
      </c>
      <c r="M31" s="24">
        <f t="shared" si="6"/>
        <v>0.5</v>
      </c>
      <c r="N31" s="12">
        <v>250000</v>
      </c>
      <c r="O31" s="12">
        <v>250000</v>
      </c>
      <c r="P31" s="25">
        <f t="shared" si="7"/>
        <v>0.5</v>
      </c>
      <c r="Q31" s="25" t="str">
        <f t="shared" si="8"/>
        <v>ok</v>
      </c>
      <c r="R31" s="12">
        <f t="shared" si="9"/>
        <v>250000</v>
      </c>
      <c r="S31" s="12">
        <v>0</v>
      </c>
      <c r="T31" s="12">
        <v>250000</v>
      </c>
      <c r="U31" s="26" t="s">
        <v>99</v>
      </c>
      <c r="V31" s="15"/>
      <c r="W31" s="15"/>
      <c r="X31" s="12"/>
      <c r="Y31" s="15"/>
      <c r="Z31" s="15"/>
      <c r="AA31" s="12"/>
      <c r="AB31" s="15"/>
      <c r="AC31" s="12"/>
      <c r="AD31" s="12"/>
      <c r="AE31" s="13"/>
    </row>
    <row r="32" spans="1:31" ht="54" customHeight="1" x14ac:dyDescent="0.3">
      <c r="A32" s="19">
        <v>83</v>
      </c>
      <c r="B32" s="20">
        <v>112</v>
      </c>
      <c r="C32" s="21" t="s">
        <v>246</v>
      </c>
      <c r="D32" s="21" t="s">
        <v>14</v>
      </c>
      <c r="E32" s="22" t="s">
        <v>262</v>
      </c>
      <c r="F32" s="21" t="s">
        <v>263</v>
      </c>
      <c r="G32" s="23" t="s">
        <v>291</v>
      </c>
      <c r="H32" s="21">
        <v>743</v>
      </c>
      <c r="I32" s="21">
        <v>23</v>
      </c>
      <c r="J32" s="21">
        <v>21</v>
      </c>
      <c r="K32" s="19">
        <f t="shared" si="5"/>
        <v>22</v>
      </c>
      <c r="L32" s="12">
        <v>766390</v>
      </c>
      <c r="M32" s="24">
        <f t="shared" si="6"/>
        <v>0.47807252182309268</v>
      </c>
      <c r="N32" s="12">
        <v>366390</v>
      </c>
      <c r="O32" s="12">
        <v>400000</v>
      </c>
      <c r="P32" s="25">
        <f t="shared" si="7"/>
        <v>0.52192747817690732</v>
      </c>
      <c r="Q32" s="25" t="str">
        <f t="shared" si="8"/>
        <v>ok</v>
      </c>
      <c r="R32" s="12">
        <f t="shared" si="9"/>
        <v>400000</v>
      </c>
      <c r="S32" s="12">
        <v>400000</v>
      </c>
      <c r="T32" s="12">
        <v>0</v>
      </c>
      <c r="U32" s="26" t="s">
        <v>99</v>
      </c>
      <c r="V32" s="15"/>
      <c r="W32" s="15"/>
      <c r="X32" s="12"/>
      <c r="Y32" s="15"/>
      <c r="Z32" s="15"/>
      <c r="AA32" s="12"/>
      <c r="AB32" s="15"/>
      <c r="AC32" s="12"/>
      <c r="AD32" s="12"/>
      <c r="AE32" s="13"/>
    </row>
    <row r="33" spans="1:31" ht="54" customHeight="1" x14ac:dyDescent="0.3">
      <c r="A33" s="19">
        <v>84</v>
      </c>
      <c r="B33" s="20">
        <v>146</v>
      </c>
      <c r="C33" s="21" t="s">
        <v>259</v>
      </c>
      <c r="D33" s="21" t="s">
        <v>14</v>
      </c>
      <c r="E33" s="22" t="s">
        <v>288</v>
      </c>
      <c r="F33" s="21" t="s">
        <v>289</v>
      </c>
      <c r="G33" s="23" t="s">
        <v>303</v>
      </c>
      <c r="H33" s="21">
        <v>194</v>
      </c>
      <c r="I33" s="21">
        <v>23</v>
      </c>
      <c r="J33" s="21">
        <v>21</v>
      </c>
      <c r="K33" s="19">
        <f t="shared" si="5"/>
        <v>22</v>
      </c>
      <c r="L33" s="12">
        <v>600000</v>
      </c>
      <c r="M33" s="24">
        <f t="shared" si="6"/>
        <v>0.45500000000000002</v>
      </c>
      <c r="N33" s="12">
        <v>273000</v>
      </c>
      <c r="O33" s="12">
        <v>327000</v>
      </c>
      <c r="P33" s="25">
        <f t="shared" si="7"/>
        <v>0.54500000000000004</v>
      </c>
      <c r="Q33" s="25" t="str">
        <f t="shared" si="8"/>
        <v>ok</v>
      </c>
      <c r="R33" s="12">
        <f t="shared" si="9"/>
        <v>327000</v>
      </c>
      <c r="S33" s="12">
        <v>327000</v>
      </c>
      <c r="T33" s="12">
        <v>0</v>
      </c>
      <c r="U33" s="26" t="s">
        <v>99</v>
      </c>
      <c r="V33" s="15"/>
      <c r="W33" s="15"/>
      <c r="X33" s="12"/>
      <c r="Y33" s="15"/>
      <c r="Z33" s="15"/>
      <c r="AA33" s="12"/>
      <c r="AB33" s="15"/>
      <c r="AC33" s="12"/>
      <c r="AD33" s="12"/>
      <c r="AE33" s="13"/>
    </row>
    <row r="34" spans="1:31" ht="54" customHeight="1" x14ac:dyDescent="0.3">
      <c r="A34" s="19">
        <v>85</v>
      </c>
      <c r="B34" s="20">
        <v>90</v>
      </c>
      <c r="C34" s="21" t="s">
        <v>51</v>
      </c>
      <c r="D34" s="21" t="s">
        <v>14</v>
      </c>
      <c r="E34" s="22" t="s">
        <v>52</v>
      </c>
      <c r="F34" s="21" t="s">
        <v>53</v>
      </c>
      <c r="G34" s="23" t="s">
        <v>210</v>
      </c>
      <c r="H34" s="21">
        <v>554</v>
      </c>
      <c r="I34" s="21">
        <v>22</v>
      </c>
      <c r="J34" s="21">
        <v>22</v>
      </c>
      <c r="K34" s="19">
        <f t="shared" si="5"/>
        <v>22</v>
      </c>
      <c r="L34" s="12">
        <v>603000</v>
      </c>
      <c r="M34" s="24">
        <f t="shared" si="6"/>
        <v>0.45008291873963518</v>
      </c>
      <c r="N34" s="12">
        <v>271400</v>
      </c>
      <c r="O34" s="12">
        <v>331600</v>
      </c>
      <c r="P34" s="25">
        <f t="shared" si="7"/>
        <v>0.54991708126036487</v>
      </c>
      <c r="Q34" s="25" t="str">
        <f t="shared" si="8"/>
        <v>ok</v>
      </c>
      <c r="R34" s="12">
        <f t="shared" si="9"/>
        <v>331600</v>
      </c>
      <c r="S34" s="12">
        <v>331600</v>
      </c>
      <c r="T34" s="12">
        <v>0</v>
      </c>
      <c r="U34" s="26" t="s">
        <v>99</v>
      </c>
      <c r="V34" s="15"/>
      <c r="W34" s="15"/>
      <c r="X34" s="12"/>
      <c r="Y34" s="15"/>
      <c r="Z34" s="15"/>
      <c r="AA34" s="12"/>
      <c r="AB34" s="15"/>
      <c r="AC34" s="12"/>
      <c r="AD34" s="12"/>
      <c r="AE34" s="13"/>
    </row>
    <row r="35" spans="1:31" ht="54" customHeight="1" x14ac:dyDescent="0.3">
      <c r="A35" s="19">
        <v>86</v>
      </c>
      <c r="B35" s="20">
        <v>127</v>
      </c>
      <c r="C35" s="21" t="s">
        <v>254</v>
      </c>
      <c r="D35" s="21" t="s">
        <v>14</v>
      </c>
      <c r="E35" s="22" t="s">
        <v>278</v>
      </c>
      <c r="F35" s="21" t="s">
        <v>279</v>
      </c>
      <c r="G35" s="23" t="s">
        <v>299</v>
      </c>
      <c r="H35" s="21">
        <v>236</v>
      </c>
      <c r="I35" s="21">
        <v>22</v>
      </c>
      <c r="J35" s="21">
        <v>22</v>
      </c>
      <c r="K35" s="19">
        <f t="shared" si="5"/>
        <v>22</v>
      </c>
      <c r="L35" s="12">
        <v>644000</v>
      </c>
      <c r="M35" s="24">
        <f t="shared" si="6"/>
        <v>0.40062111801242234</v>
      </c>
      <c r="N35" s="12">
        <v>258000</v>
      </c>
      <c r="O35" s="12">
        <v>386000</v>
      </c>
      <c r="P35" s="25">
        <f t="shared" si="7"/>
        <v>0.59937888198757761</v>
      </c>
      <c r="Q35" s="25" t="str">
        <f t="shared" si="8"/>
        <v>ok</v>
      </c>
      <c r="R35" s="12">
        <f t="shared" si="9"/>
        <v>386000</v>
      </c>
      <c r="S35" s="12">
        <v>386000</v>
      </c>
      <c r="T35" s="12">
        <v>0</v>
      </c>
      <c r="U35" s="26" t="s">
        <v>99</v>
      </c>
      <c r="V35" s="15"/>
      <c r="W35" s="15"/>
      <c r="X35" s="12"/>
      <c r="Y35" s="15"/>
      <c r="Z35" s="15"/>
      <c r="AA35" s="12"/>
      <c r="AB35" s="15"/>
      <c r="AC35" s="12"/>
      <c r="AD35" s="12"/>
      <c r="AE35" s="13"/>
    </row>
    <row r="36" spans="1:31" ht="54" customHeight="1" x14ac:dyDescent="0.3">
      <c r="A36" s="19">
        <v>87</v>
      </c>
      <c r="B36" s="20">
        <v>65</v>
      </c>
      <c r="C36" s="21" t="s">
        <v>36</v>
      </c>
      <c r="D36" s="21" t="s">
        <v>14</v>
      </c>
      <c r="E36" s="22" t="s">
        <v>37</v>
      </c>
      <c r="F36" s="21" t="s">
        <v>38</v>
      </c>
      <c r="G36" s="23" t="s">
        <v>209</v>
      </c>
      <c r="H36" s="21">
        <v>1410</v>
      </c>
      <c r="I36" s="21">
        <v>23</v>
      </c>
      <c r="J36" s="21">
        <v>21</v>
      </c>
      <c r="K36" s="19">
        <f t="shared" si="5"/>
        <v>22</v>
      </c>
      <c r="L36" s="12">
        <v>591474</v>
      </c>
      <c r="M36" s="24">
        <f t="shared" si="6"/>
        <v>0.40014269435342892</v>
      </c>
      <c r="N36" s="12">
        <v>236674</v>
      </c>
      <c r="O36" s="12">
        <v>354800</v>
      </c>
      <c r="P36" s="25">
        <f t="shared" si="7"/>
        <v>0.59985730564657114</v>
      </c>
      <c r="Q36" s="25" t="str">
        <f t="shared" si="8"/>
        <v>ok</v>
      </c>
      <c r="R36" s="12">
        <f t="shared" si="9"/>
        <v>354800</v>
      </c>
      <c r="S36" s="12">
        <v>354800</v>
      </c>
      <c r="T36" s="12">
        <v>0</v>
      </c>
      <c r="U36" s="26" t="s">
        <v>99</v>
      </c>
      <c r="V36" s="15"/>
      <c r="W36" s="15"/>
      <c r="X36" s="12"/>
      <c r="Y36" s="15"/>
      <c r="Z36" s="15"/>
      <c r="AA36" s="12"/>
      <c r="AB36" s="15"/>
      <c r="AC36" s="12"/>
      <c r="AD36" s="12"/>
      <c r="AE36" s="13"/>
    </row>
    <row r="37" spans="1:31" ht="54" customHeight="1" x14ac:dyDescent="0.3">
      <c r="A37" s="19">
        <v>88</v>
      </c>
      <c r="B37" s="20">
        <v>64</v>
      </c>
      <c r="C37" s="21" t="s">
        <v>80</v>
      </c>
      <c r="D37" s="21" t="s">
        <v>14</v>
      </c>
      <c r="E37" s="22" t="s">
        <v>81</v>
      </c>
      <c r="F37" s="21" t="s">
        <v>82</v>
      </c>
      <c r="G37" s="23" t="s">
        <v>217</v>
      </c>
      <c r="H37" s="21">
        <v>315</v>
      </c>
      <c r="I37" s="21">
        <v>22</v>
      </c>
      <c r="J37" s="21">
        <v>22</v>
      </c>
      <c r="K37" s="19">
        <f t="shared" si="5"/>
        <v>22</v>
      </c>
      <c r="L37" s="12">
        <v>557000</v>
      </c>
      <c r="M37" s="24">
        <f t="shared" si="6"/>
        <v>0.4</v>
      </c>
      <c r="N37" s="12">
        <v>222800</v>
      </c>
      <c r="O37" s="12">
        <v>334200</v>
      </c>
      <c r="P37" s="25">
        <f t="shared" si="7"/>
        <v>0.6</v>
      </c>
      <c r="Q37" s="25" t="str">
        <f t="shared" si="8"/>
        <v>ok</v>
      </c>
      <c r="R37" s="12">
        <f t="shared" si="9"/>
        <v>334200</v>
      </c>
      <c r="S37" s="12">
        <v>334200</v>
      </c>
      <c r="T37" s="12">
        <v>0</v>
      </c>
      <c r="U37" s="26" t="s">
        <v>99</v>
      </c>
      <c r="V37" s="15"/>
      <c r="W37" s="15"/>
      <c r="X37" s="12"/>
      <c r="Y37" s="15"/>
      <c r="Z37" s="15"/>
      <c r="AA37" s="12"/>
      <c r="AB37" s="15"/>
      <c r="AC37" s="12"/>
      <c r="AD37" s="12"/>
      <c r="AE37" s="13"/>
    </row>
    <row r="38" spans="1:31" ht="54" customHeight="1" x14ac:dyDescent="0.3">
      <c r="A38" s="19">
        <v>89</v>
      </c>
      <c r="B38" s="20">
        <v>2</v>
      </c>
      <c r="C38" s="21" t="s">
        <v>39</v>
      </c>
      <c r="D38" s="21" t="s">
        <v>14</v>
      </c>
      <c r="E38" s="22" t="s">
        <v>40</v>
      </c>
      <c r="F38" s="21" t="s">
        <v>41</v>
      </c>
      <c r="G38" s="23" t="s">
        <v>140</v>
      </c>
      <c r="H38" s="21">
        <v>1125</v>
      </c>
      <c r="I38" s="21">
        <v>22</v>
      </c>
      <c r="J38" s="21">
        <v>22</v>
      </c>
      <c r="K38" s="19">
        <f t="shared" si="5"/>
        <v>22</v>
      </c>
      <c r="L38" s="12">
        <v>650000</v>
      </c>
      <c r="M38" s="24">
        <f t="shared" si="6"/>
        <v>0.4</v>
      </c>
      <c r="N38" s="12">
        <v>260000</v>
      </c>
      <c r="O38" s="12">
        <v>390000</v>
      </c>
      <c r="P38" s="25">
        <f t="shared" si="7"/>
        <v>0.6</v>
      </c>
      <c r="Q38" s="25" t="str">
        <f t="shared" si="8"/>
        <v>ok</v>
      </c>
      <c r="R38" s="12">
        <f t="shared" si="9"/>
        <v>390000</v>
      </c>
      <c r="S38" s="12">
        <v>390000</v>
      </c>
      <c r="T38" s="12">
        <v>0</v>
      </c>
      <c r="U38" s="26" t="s">
        <v>99</v>
      </c>
      <c r="V38" s="15"/>
      <c r="W38" s="15"/>
      <c r="X38" s="12"/>
      <c r="Y38" s="15"/>
      <c r="Z38" s="15"/>
      <c r="AA38" s="12"/>
      <c r="AB38" s="15"/>
      <c r="AC38" s="12"/>
      <c r="AD38" s="12"/>
      <c r="AE38" s="13"/>
    </row>
    <row r="39" spans="1:31" ht="54" customHeight="1" x14ac:dyDescent="0.3">
      <c r="A39" s="19">
        <v>90</v>
      </c>
      <c r="B39" s="20">
        <v>122</v>
      </c>
      <c r="C39" s="21" t="s">
        <v>252</v>
      </c>
      <c r="D39" s="21" t="s">
        <v>14</v>
      </c>
      <c r="E39" s="22" t="s">
        <v>274</v>
      </c>
      <c r="F39" s="21" t="s">
        <v>275</v>
      </c>
      <c r="G39" s="23" t="s">
        <v>297</v>
      </c>
      <c r="H39" s="21">
        <v>1169</v>
      </c>
      <c r="I39" s="21">
        <v>22</v>
      </c>
      <c r="J39" s="21">
        <v>22</v>
      </c>
      <c r="K39" s="19">
        <f t="shared" si="5"/>
        <v>22</v>
      </c>
      <c r="L39" s="12">
        <v>665151</v>
      </c>
      <c r="M39" s="24">
        <f t="shared" si="6"/>
        <v>0.38510202946398636</v>
      </c>
      <c r="N39" s="12">
        <v>256151</v>
      </c>
      <c r="O39" s="12">
        <v>399000</v>
      </c>
      <c r="P39" s="25">
        <f t="shared" si="7"/>
        <v>0.59986379032730919</v>
      </c>
      <c r="Q39" s="25" t="str">
        <f t="shared" si="8"/>
        <v>ok</v>
      </c>
      <c r="R39" s="12">
        <f t="shared" si="9"/>
        <v>399000</v>
      </c>
      <c r="S39" s="12">
        <v>399000</v>
      </c>
      <c r="T39" s="12">
        <v>0</v>
      </c>
      <c r="U39" s="26" t="s">
        <v>99</v>
      </c>
      <c r="V39" s="15"/>
      <c r="W39" s="15"/>
      <c r="X39" s="12"/>
      <c r="Y39" s="15"/>
      <c r="Z39" s="15"/>
      <c r="AA39" s="12"/>
      <c r="AB39" s="15"/>
      <c r="AC39" s="12"/>
      <c r="AD39" s="12"/>
      <c r="AE39" s="13"/>
    </row>
    <row r="40" spans="1:31" ht="54" customHeight="1" x14ac:dyDescent="0.3">
      <c r="A40" s="19">
        <v>91</v>
      </c>
      <c r="B40" s="20">
        <v>87</v>
      </c>
      <c r="C40" s="21" t="s">
        <v>203</v>
      </c>
      <c r="D40" s="21" t="s">
        <v>14</v>
      </c>
      <c r="E40" s="22" t="s">
        <v>234</v>
      </c>
      <c r="F40" s="21" t="s">
        <v>235</v>
      </c>
      <c r="G40" s="23" t="s">
        <v>226</v>
      </c>
      <c r="H40" s="21">
        <v>916</v>
      </c>
      <c r="I40" s="21">
        <v>22</v>
      </c>
      <c r="J40" s="21">
        <v>21</v>
      </c>
      <c r="K40" s="19">
        <f t="shared" si="5"/>
        <v>21.5</v>
      </c>
      <c r="L40" s="12">
        <v>1173000</v>
      </c>
      <c r="M40" s="24">
        <f t="shared" si="6"/>
        <v>0.65907928388746806</v>
      </c>
      <c r="N40" s="12">
        <v>773100</v>
      </c>
      <c r="O40" s="12">
        <v>399900</v>
      </c>
      <c r="P40" s="25">
        <f t="shared" si="7"/>
        <v>0.340920716112532</v>
      </c>
      <c r="Q40" s="25" t="str">
        <f t="shared" si="8"/>
        <v>ok</v>
      </c>
      <c r="R40" s="12">
        <f t="shared" si="9"/>
        <v>399900</v>
      </c>
      <c r="S40" s="12">
        <v>399900</v>
      </c>
      <c r="T40" s="12">
        <v>0</v>
      </c>
      <c r="U40" s="26" t="s">
        <v>99</v>
      </c>
      <c r="V40" s="15"/>
      <c r="W40" s="15"/>
      <c r="X40" s="12"/>
      <c r="Y40" s="15"/>
      <c r="Z40" s="15"/>
      <c r="AA40" s="12"/>
      <c r="AB40" s="15"/>
      <c r="AC40" s="12"/>
      <c r="AD40" s="12"/>
      <c r="AE40" s="13"/>
    </row>
    <row r="41" spans="1:31" ht="54" customHeight="1" x14ac:dyDescent="0.3">
      <c r="A41" s="19">
        <v>92</v>
      </c>
      <c r="B41" s="20">
        <v>75</v>
      </c>
      <c r="C41" s="21" t="s">
        <v>204</v>
      </c>
      <c r="D41" s="21" t="s">
        <v>14</v>
      </c>
      <c r="E41" s="22" t="s">
        <v>238</v>
      </c>
      <c r="F41" s="21" t="s">
        <v>239</v>
      </c>
      <c r="G41" s="23" t="s">
        <v>227</v>
      </c>
      <c r="H41" s="21">
        <v>470</v>
      </c>
      <c r="I41" s="21">
        <v>22</v>
      </c>
      <c r="J41" s="21">
        <v>21</v>
      </c>
      <c r="K41" s="19">
        <f t="shared" si="5"/>
        <v>21.5</v>
      </c>
      <c r="L41" s="12">
        <v>600000</v>
      </c>
      <c r="M41" s="24">
        <f t="shared" si="6"/>
        <v>0.46</v>
      </c>
      <c r="N41" s="12">
        <v>276000</v>
      </c>
      <c r="O41" s="12">
        <v>324000</v>
      </c>
      <c r="P41" s="25">
        <f t="shared" si="7"/>
        <v>0.54</v>
      </c>
      <c r="Q41" s="25" t="str">
        <f t="shared" si="8"/>
        <v>ok</v>
      </c>
      <c r="R41" s="12">
        <f t="shared" si="9"/>
        <v>324000</v>
      </c>
      <c r="S41" s="12">
        <v>324000</v>
      </c>
      <c r="T41" s="12">
        <v>0</v>
      </c>
      <c r="U41" s="26" t="s">
        <v>99</v>
      </c>
      <c r="V41" s="15"/>
      <c r="W41" s="15"/>
      <c r="X41" s="12"/>
      <c r="Y41" s="15"/>
      <c r="Z41" s="15"/>
      <c r="AA41" s="12"/>
      <c r="AB41" s="15"/>
      <c r="AC41" s="12"/>
      <c r="AD41" s="12"/>
      <c r="AE41" s="13"/>
    </row>
    <row r="42" spans="1:31" ht="54" customHeight="1" x14ac:dyDescent="0.3">
      <c r="A42" s="19">
        <v>93</v>
      </c>
      <c r="B42" s="20">
        <v>121</v>
      </c>
      <c r="C42" s="21" t="s">
        <v>251</v>
      </c>
      <c r="D42" s="21" t="s">
        <v>14</v>
      </c>
      <c r="E42" s="22" t="s">
        <v>272</v>
      </c>
      <c r="F42" s="21" t="s">
        <v>273</v>
      </c>
      <c r="G42" s="23" t="s">
        <v>296</v>
      </c>
      <c r="H42" s="21">
        <v>601</v>
      </c>
      <c r="I42" s="21">
        <v>23</v>
      </c>
      <c r="J42" s="21">
        <v>20</v>
      </c>
      <c r="K42" s="19">
        <f t="shared" si="5"/>
        <v>21.5</v>
      </c>
      <c r="L42" s="12">
        <v>350000</v>
      </c>
      <c r="M42" s="24">
        <f t="shared" si="6"/>
        <v>0.43</v>
      </c>
      <c r="N42" s="12">
        <v>150500</v>
      </c>
      <c r="O42" s="12">
        <v>199500</v>
      </c>
      <c r="P42" s="25">
        <f t="shared" si="7"/>
        <v>0.56999999999999995</v>
      </c>
      <c r="Q42" s="25" t="str">
        <f t="shared" si="8"/>
        <v>ok</v>
      </c>
      <c r="R42" s="12">
        <f t="shared" si="9"/>
        <v>199500</v>
      </c>
      <c r="S42" s="12">
        <v>199500</v>
      </c>
      <c r="T42" s="12">
        <v>0</v>
      </c>
      <c r="U42" s="26" t="s">
        <v>99</v>
      </c>
      <c r="V42" s="15"/>
      <c r="W42" s="15"/>
      <c r="X42" s="12"/>
      <c r="Y42" s="15"/>
      <c r="Z42" s="15"/>
      <c r="AA42" s="12"/>
      <c r="AB42" s="15"/>
      <c r="AC42" s="12"/>
      <c r="AD42" s="12"/>
      <c r="AE42" s="13"/>
    </row>
    <row r="43" spans="1:31" ht="54" customHeight="1" x14ac:dyDescent="0.3">
      <c r="A43" s="19">
        <v>94</v>
      </c>
      <c r="B43" s="20">
        <v>38</v>
      </c>
      <c r="C43" s="21" t="s">
        <v>16</v>
      </c>
      <c r="D43" s="21" t="s">
        <v>14</v>
      </c>
      <c r="E43" s="22" t="s">
        <v>17</v>
      </c>
      <c r="F43" s="21" t="s">
        <v>18</v>
      </c>
      <c r="G43" s="23" t="s">
        <v>177</v>
      </c>
      <c r="H43" s="21">
        <v>2082</v>
      </c>
      <c r="I43" s="21">
        <v>22</v>
      </c>
      <c r="J43" s="21">
        <v>20</v>
      </c>
      <c r="K43" s="19">
        <f t="shared" si="5"/>
        <v>21</v>
      </c>
      <c r="L43" s="12">
        <v>1025000</v>
      </c>
      <c r="M43" s="24">
        <f t="shared" si="6"/>
        <v>0.6097560975609756</v>
      </c>
      <c r="N43" s="12">
        <v>625000</v>
      </c>
      <c r="O43" s="12">
        <v>400000</v>
      </c>
      <c r="P43" s="25">
        <f t="shared" si="7"/>
        <v>0.3902439024390244</v>
      </c>
      <c r="Q43" s="25" t="str">
        <f t="shared" si="8"/>
        <v>ok</v>
      </c>
      <c r="R43" s="12">
        <f t="shared" si="9"/>
        <v>400000</v>
      </c>
      <c r="S43" s="12">
        <v>400000</v>
      </c>
      <c r="T43" s="12">
        <v>0</v>
      </c>
      <c r="U43" s="26" t="s">
        <v>99</v>
      </c>
      <c r="V43" s="15"/>
      <c r="W43" s="15"/>
      <c r="X43" s="12"/>
      <c r="Y43" s="15"/>
      <c r="Z43" s="15"/>
      <c r="AA43" s="12"/>
      <c r="AB43" s="15"/>
      <c r="AC43" s="12"/>
      <c r="AD43" s="12"/>
      <c r="AE43" s="13"/>
    </row>
    <row r="44" spans="1:31" ht="54" customHeight="1" x14ac:dyDescent="0.3">
      <c r="A44" s="19">
        <v>95</v>
      </c>
      <c r="B44" s="20">
        <v>63</v>
      </c>
      <c r="C44" s="21" t="s">
        <v>64</v>
      </c>
      <c r="D44" s="21" t="s">
        <v>14</v>
      </c>
      <c r="E44" s="22" t="s">
        <v>66</v>
      </c>
      <c r="F44" s="21" t="s">
        <v>65</v>
      </c>
      <c r="G44" s="23" t="s">
        <v>212</v>
      </c>
      <c r="H44" s="21">
        <v>860</v>
      </c>
      <c r="I44" s="21">
        <v>22</v>
      </c>
      <c r="J44" s="21">
        <v>20</v>
      </c>
      <c r="K44" s="19">
        <f t="shared" si="5"/>
        <v>21</v>
      </c>
      <c r="L44" s="12">
        <v>630000</v>
      </c>
      <c r="M44" s="24">
        <f t="shared" si="6"/>
        <v>0.60317460317460314</v>
      </c>
      <c r="N44" s="12">
        <v>380000</v>
      </c>
      <c r="O44" s="12">
        <v>250000</v>
      </c>
      <c r="P44" s="25">
        <f t="shared" si="7"/>
        <v>0.3968253968253968</v>
      </c>
      <c r="Q44" s="25" t="str">
        <f t="shared" si="8"/>
        <v>ok</v>
      </c>
      <c r="R44" s="12">
        <f t="shared" si="9"/>
        <v>250000</v>
      </c>
      <c r="S44" s="12">
        <v>250000</v>
      </c>
      <c r="T44" s="12">
        <v>0</v>
      </c>
      <c r="U44" s="26" t="s">
        <v>99</v>
      </c>
      <c r="V44" s="15"/>
      <c r="W44" s="15"/>
      <c r="X44" s="12"/>
      <c r="Y44" s="15"/>
      <c r="Z44" s="15"/>
      <c r="AA44" s="12"/>
      <c r="AB44" s="15"/>
      <c r="AC44" s="12"/>
      <c r="AD44" s="12"/>
      <c r="AE44" s="13"/>
    </row>
    <row r="45" spans="1:31" ht="54" customHeight="1" x14ac:dyDescent="0.3">
      <c r="A45" s="19">
        <v>96</v>
      </c>
      <c r="B45" s="20">
        <v>58</v>
      </c>
      <c r="C45" s="21" t="s">
        <v>116</v>
      </c>
      <c r="D45" s="21" t="s">
        <v>14</v>
      </c>
      <c r="E45" s="22" t="s">
        <v>117</v>
      </c>
      <c r="F45" s="21" t="s">
        <v>118</v>
      </c>
      <c r="G45" s="23" t="s">
        <v>198</v>
      </c>
      <c r="H45" s="21">
        <v>787</v>
      </c>
      <c r="I45" s="21">
        <v>22</v>
      </c>
      <c r="J45" s="21">
        <v>20</v>
      </c>
      <c r="K45" s="19">
        <f t="shared" si="5"/>
        <v>21</v>
      </c>
      <c r="L45" s="12">
        <v>740109</v>
      </c>
      <c r="M45" s="24">
        <f t="shared" si="6"/>
        <v>0.45953906789405347</v>
      </c>
      <c r="N45" s="12">
        <v>340109</v>
      </c>
      <c r="O45" s="12">
        <v>400000</v>
      </c>
      <c r="P45" s="25">
        <f t="shared" si="7"/>
        <v>0.54046093210594659</v>
      </c>
      <c r="Q45" s="25" t="str">
        <f t="shared" si="8"/>
        <v>ok</v>
      </c>
      <c r="R45" s="12">
        <f t="shared" si="9"/>
        <v>400000</v>
      </c>
      <c r="S45" s="12">
        <v>400000</v>
      </c>
      <c r="T45" s="12">
        <v>0</v>
      </c>
      <c r="U45" s="26" t="s">
        <v>99</v>
      </c>
      <c r="V45" s="15"/>
      <c r="W45" s="15"/>
      <c r="X45" s="12"/>
      <c r="Y45" s="15"/>
      <c r="Z45" s="15"/>
      <c r="AA45" s="12"/>
      <c r="AB45" s="15"/>
      <c r="AC45" s="12"/>
      <c r="AD45" s="12"/>
      <c r="AE45" s="13"/>
    </row>
    <row r="46" spans="1:31" ht="54" customHeight="1" x14ac:dyDescent="0.3">
      <c r="A46" s="19">
        <v>97</v>
      </c>
      <c r="B46" s="20">
        <v>9</v>
      </c>
      <c r="C46" s="21" t="s">
        <v>113</v>
      </c>
      <c r="D46" s="21" t="s">
        <v>14</v>
      </c>
      <c r="E46" s="22" t="s">
        <v>114</v>
      </c>
      <c r="F46" s="21" t="s">
        <v>115</v>
      </c>
      <c r="G46" s="23" t="s">
        <v>144</v>
      </c>
      <c r="H46" s="21">
        <v>882</v>
      </c>
      <c r="I46" s="21">
        <v>21</v>
      </c>
      <c r="J46" s="21">
        <v>21</v>
      </c>
      <c r="K46" s="19">
        <f t="shared" ref="K46:K71" si="10">(I46+J46)/2</f>
        <v>21</v>
      </c>
      <c r="L46" s="12">
        <v>700000</v>
      </c>
      <c r="M46" s="24">
        <f t="shared" ref="M46:M71" si="11">N46/L46</f>
        <v>0.42857142857142855</v>
      </c>
      <c r="N46" s="12">
        <v>300000</v>
      </c>
      <c r="O46" s="12">
        <v>400000</v>
      </c>
      <c r="P46" s="25">
        <f t="shared" ref="P46:P71" si="12">O46/L46</f>
        <v>0.5714285714285714</v>
      </c>
      <c r="Q46" s="25" t="str">
        <f t="shared" ref="Q46:Q71" si="13">IF(P46&gt;60%,"chyba","ok")</f>
        <v>ok</v>
      </c>
      <c r="R46" s="12">
        <f t="shared" ref="R46:R71" si="14">O46</f>
        <v>400000</v>
      </c>
      <c r="S46" s="12">
        <v>400000</v>
      </c>
      <c r="T46" s="12">
        <v>0</v>
      </c>
      <c r="U46" s="26" t="s">
        <v>99</v>
      </c>
      <c r="V46" s="15"/>
      <c r="W46" s="15"/>
      <c r="X46" s="12"/>
      <c r="Y46" s="15"/>
      <c r="Z46" s="15"/>
      <c r="AA46" s="12"/>
      <c r="AB46" s="15"/>
      <c r="AC46" s="12"/>
      <c r="AD46" s="12"/>
      <c r="AE46" s="13"/>
    </row>
    <row r="47" spans="1:31" ht="54" customHeight="1" x14ac:dyDescent="0.3">
      <c r="A47" s="19">
        <v>98</v>
      </c>
      <c r="B47" s="20">
        <v>19</v>
      </c>
      <c r="C47" s="21" t="s">
        <v>57</v>
      </c>
      <c r="D47" s="21" t="s">
        <v>14</v>
      </c>
      <c r="E47" s="22" t="s">
        <v>58</v>
      </c>
      <c r="F47" s="21" t="s">
        <v>59</v>
      </c>
      <c r="G47" s="23" t="s">
        <v>157</v>
      </c>
      <c r="H47" s="21">
        <v>2509</v>
      </c>
      <c r="I47" s="21">
        <v>22</v>
      </c>
      <c r="J47" s="21">
        <v>19</v>
      </c>
      <c r="K47" s="19">
        <f t="shared" si="10"/>
        <v>20.5</v>
      </c>
      <c r="L47" s="12">
        <v>1373550</v>
      </c>
      <c r="M47" s="24">
        <f t="shared" si="11"/>
        <v>0.70878380837974586</v>
      </c>
      <c r="N47" s="12">
        <v>973550</v>
      </c>
      <c r="O47" s="12">
        <v>400000</v>
      </c>
      <c r="P47" s="25">
        <f t="shared" si="12"/>
        <v>0.29121619162025408</v>
      </c>
      <c r="Q47" s="25" t="str">
        <f t="shared" si="13"/>
        <v>ok</v>
      </c>
      <c r="R47" s="12">
        <f t="shared" si="14"/>
        <v>400000</v>
      </c>
      <c r="S47" s="12">
        <v>400000</v>
      </c>
      <c r="T47" s="12">
        <v>0</v>
      </c>
      <c r="U47" s="26" t="s">
        <v>99</v>
      </c>
      <c r="V47" s="15"/>
      <c r="W47" s="15"/>
      <c r="X47" s="12"/>
      <c r="Y47" s="15"/>
      <c r="Z47" s="15"/>
      <c r="AA47" s="12"/>
      <c r="AB47" s="15"/>
      <c r="AC47" s="12"/>
      <c r="AD47" s="12"/>
      <c r="AE47" s="13"/>
    </row>
    <row r="48" spans="1:31" ht="54" customHeight="1" x14ac:dyDescent="0.3">
      <c r="A48" s="19">
        <v>99</v>
      </c>
      <c r="B48" s="20">
        <v>39</v>
      </c>
      <c r="C48" s="21" t="s">
        <v>67</v>
      </c>
      <c r="D48" s="21" t="s">
        <v>14</v>
      </c>
      <c r="E48" s="22" t="s">
        <v>69</v>
      </c>
      <c r="F48" s="21" t="s">
        <v>68</v>
      </c>
      <c r="G48" s="23" t="s">
        <v>178</v>
      </c>
      <c r="H48" s="21">
        <v>614</v>
      </c>
      <c r="I48" s="21">
        <v>22</v>
      </c>
      <c r="J48" s="21">
        <v>19</v>
      </c>
      <c r="K48" s="19">
        <f t="shared" si="10"/>
        <v>20.5</v>
      </c>
      <c r="L48" s="12">
        <v>1070000</v>
      </c>
      <c r="M48" s="24">
        <f t="shared" si="11"/>
        <v>0.62616822429906538</v>
      </c>
      <c r="N48" s="12">
        <v>670000</v>
      </c>
      <c r="O48" s="12">
        <v>400000</v>
      </c>
      <c r="P48" s="25">
        <f t="shared" si="12"/>
        <v>0.37383177570093457</v>
      </c>
      <c r="Q48" s="25" t="str">
        <f t="shared" si="13"/>
        <v>ok</v>
      </c>
      <c r="R48" s="12">
        <f t="shared" si="14"/>
        <v>400000</v>
      </c>
      <c r="S48" s="12">
        <v>400000</v>
      </c>
      <c r="T48" s="12">
        <v>0</v>
      </c>
      <c r="U48" s="26" t="s">
        <v>99</v>
      </c>
      <c r="V48" s="15"/>
      <c r="W48" s="15"/>
      <c r="X48" s="12"/>
      <c r="Y48" s="15"/>
      <c r="Z48" s="15"/>
      <c r="AA48" s="12"/>
      <c r="AB48" s="15"/>
      <c r="AC48" s="12"/>
      <c r="AD48" s="12"/>
      <c r="AE48" s="13"/>
    </row>
    <row r="49" spans="1:31" ht="54" customHeight="1" x14ac:dyDescent="0.3">
      <c r="A49" s="19">
        <v>100</v>
      </c>
      <c r="B49" s="20">
        <v>82</v>
      </c>
      <c r="C49" s="21" t="s">
        <v>73</v>
      </c>
      <c r="D49" s="21" t="s">
        <v>14</v>
      </c>
      <c r="E49" s="22" t="s">
        <v>74</v>
      </c>
      <c r="F49" s="21" t="s">
        <v>75</v>
      </c>
      <c r="G49" s="23" t="s">
        <v>213</v>
      </c>
      <c r="H49" s="21">
        <v>2080</v>
      </c>
      <c r="I49" s="21">
        <v>20</v>
      </c>
      <c r="J49" s="21">
        <v>21</v>
      </c>
      <c r="K49" s="19">
        <f t="shared" si="10"/>
        <v>20.5</v>
      </c>
      <c r="L49" s="12">
        <v>980000</v>
      </c>
      <c r="M49" s="24">
        <f t="shared" si="11"/>
        <v>0.59183673469387754</v>
      </c>
      <c r="N49" s="12">
        <v>580000</v>
      </c>
      <c r="O49" s="12">
        <v>400000</v>
      </c>
      <c r="P49" s="25">
        <f t="shared" si="12"/>
        <v>0.40816326530612246</v>
      </c>
      <c r="Q49" s="25" t="str">
        <f t="shared" si="13"/>
        <v>ok</v>
      </c>
      <c r="R49" s="12">
        <f t="shared" si="14"/>
        <v>400000</v>
      </c>
      <c r="S49" s="12">
        <v>400000</v>
      </c>
      <c r="T49" s="12">
        <v>0</v>
      </c>
      <c r="U49" s="26" t="s">
        <v>99</v>
      </c>
      <c r="V49" s="15"/>
      <c r="W49" s="15"/>
      <c r="X49" s="12"/>
      <c r="Y49" s="15"/>
      <c r="Z49" s="15"/>
      <c r="AA49" s="12"/>
      <c r="AB49" s="15"/>
      <c r="AC49" s="12"/>
      <c r="AD49" s="12"/>
      <c r="AE49" s="13"/>
    </row>
    <row r="50" spans="1:31" ht="54" customHeight="1" x14ac:dyDescent="0.3">
      <c r="A50" s="19">
        <v>101</v>
      </c>
      <c r="B50" s="20">
        <v>94</v>
      </c>
      <c r="C50" s="21" t="s">
        <v>201</v>
      </c>
      <c r="D50" s="21" t="s">
        <v>14</v>
      </c>
      <c r="E50" s="22" t="s">
        <v>232</v>
      </c>
      <c r="F50" s="21" t="s">
        <v>233</v>
      </c>
      <c r="G50" s="23" t="s">
        <v>224</v>
      </c>
      <c r="H50" s="21">
        <v>477</v>
      </c>
      <c r="I50" s="21">
        <v>20</v>
      </c>
      <c r="J50" s="21">
        <v>21</v>
      </c>
      <c r="K50" s="19">
        <f t="shared" si="10"/>
        <v>20.5</v>
      </c>
      <c r="L50" s="12">
        <v>674583</v>
      </c>
      <c r="M50" s="24">
        <f t="shared" si="11"/>
        <v>0.40704109057002624</v>
      </c>
      <c r="N50" s="12">
        <v>274583</v>
      </c>
      <c r="O50" s="12">
        <v>400000</v>
      </c>
      <c r="P50" s="25">
        <f t="shared" si="12"/>
        <v>0.59295890942997376</v>
      </c>
      <c r="Q50" s="25" t="str">
        <f t="shared" si="13"/>
        <v>ok</v>
      </c>
      <c r="R50" s="12">
        <f t="shared" si="14"/>
        <v>400000</v>
      </c>
      <c r="S50" s="12">
        <v>400000</v>
      </c>
      <c r="T50" s="12">
        <v>0</v>
      </c>
      <c r="U50" s="26" t="s">
        <v>99</v>
      </c>
      <c r="V50" s="15"/>
      <c r="W50" s="15"/>
      <c r="X50" s="12"/>
      <c r="Y50" s="15"/>
      <c r="Z50" s="15"/>
      <c r="AA50" s="12"/>
      <c r="AB50" s="15"/>
      <c r="AC50" s="12"/>
      <c r="AD50" s="12"/>
      <c r="AE50" s="13"/>
    </row>
    <row r="51" spans="1:31" ht="54" customHeight="1" x14ac:dyDescent="0.3">
      <c r="A51" s="19">
        <v>102</v>
      </c>
      <c r="B51" s="20">
        <v>133</v>
      </c>
      <c r="C51" s="21" t="s">
        <v>255</v>
      </c>
      <c r="D51" s="21" t="s">
        <v>14</v>
      </c>
      <c r="E51" s="22" t="s">
        <v>280</v>
      </c>
      <c r="F51" s="21" t="s">
        <v>281</v>
      </c>
      <c r="G51" s="23" t="s">
        <v>304</v>
      </c>
      <c r="H51" s="21">
        <v>924</v>
      </c>
      <c r="I51" s="21">
        <v>20</v>
      </c>
      <c r="J51" s="21">
        <v>21</v>
      </c>
      <c r="K51" s="19">
        <f t="shared" si="10"/>
        <v>20.5</v>
      </c>
      <c r="L51" s="12">
        <v>460000</v>
      </c>
      <c r="M51" s="24">
        <f t="shared" si="11"/>
        <v>0.4</v>
      </c>
      <c r="N51" s="12">
        <v>184000</v>
      </c>
      <c r="O51" s="12">
        <v>276000</v>
      </c>
      <c r="P51" s="25">
        <f t="shared" si="12"/>
        <v>0.6</v>
      </c>
      <c r="Q51" s="25" t="str">
        <f t="shared" si="13"/>
        <v>ok</v>
      </c>
      <c r="R51" s="12">
        <f t="shared" si="14"/>
        <v>276000</v>
      </c>
      <c r="S51" s="12">
        <v>276000</v>
      </c>
      <c r="T51" s="12">
        <v>0</v>
      </c>
      <c r="U51" s="26" t="s">
        <v>99</v>
      </c>
      <c r="V51" s="15"/>
      <c r="W51" s="15"/>
      <c r="X51" s="12"/>
      <c r="Y51" s="15"/>
      <c r="Z51" s="15"/>
      <c r="AA51" s="12"/>
      <c r="AB51" s="15"/>
      <c r="AC51" s="12"/>
      <c r="AD51" s="12"/>
      <c r="AE51" s="13"/>
    </row>
    <row r="52" spans="1:31" ht="54" customHeight="1" x14ac:dyDescent="0.3">
      <c r="A52" s="19">
        <v>103</v>
      </c>
      <c r="B52" s="20">
        <v>120</v>
      </c>
      <c r="C52" s="21" t="s">
        <v>250</v>
      </c>
      <c r="D52" s="21" t="s">
        <v>14</v>
      </c>
      <c r="E52" s="22" t="s">
        <v>270</v>
      </c>
      <c r="F52" s="21" t="s">
        <v>271</v>
      </c>
      <c r="G52" s="23" t="s">
        <v>295</v>
      </c>
      <c r="H52" s="21">
        <v>1432</v>
      </c>
      <c r="I52" s="21">
        <v>22</v>
      </c>
      <c r="J52" s="21">
        <v>18</v>
      </c>
      <c r="K52" s="19">
        <f t="shared" si="10"/>
        <v>20</v>
      </c>
      <c r="L52" s="12">
        <v>647000</v>
      </c>
      <c r="M52" s="24">
        <f t="shared" si="11"/>
        <v>0.55641421947449765</v>
      </c>
      <c r="N52" s="12">
        <v>360000</v>
      </c>
      <c r="O52" s="12">
        <v>287000</v>
      </c>
      <c r="P52" s="25">
        <f t="shared" si="12"/>
        <v>0.44358578052550229</v>
      </c>
      <c r="Q52" s="25" t="str">
        <f t="shared" si="13"/>
        <v>ok</v>
      </c>
      <c r="R52" s="12">
        <f t="shared" si="14"/>
        <v>287000</v>
      </c>
      <c r="S52" s="12">
        <v>287000</v>
      </c>
      <c r="T52" s="12">
        <v>0</v>
      </c>
      <c r="U52" s="26" t="s">
        <v>99</v>
      </c>
      <c r="V52" s="15"/>
      <c r="W52" s="15"/>
      <c r="X52" s="12"/>
      <c r="Y52" s="15"/>
      <c r="Z52" s="15"/>
      <c r="AA52" s="12"/>
      <c r="AB52" s="15"/>
      <c r="AC52" s="12"/>
      <c r="AD52" s="12"/>
      <c r="AE52" s="13"/>
    </row>
    <row r="53" spans="1:31" ht="54" customHeight="1" x14ac:dyDescent="0.3">
      <c r="A53" s="19">
        <v>104</v>
      </c>
      <c r="B53" s="20">
        <v>123</v>
      </c>
      <c r="C53" s="21" t="s">
        <v>253</v>
      </c>
      <c r="D53" s="21" t="s">
        <v>14</v>
      </c>
      <c r="E53" s="22" t="s">
        <v>276</v>
      </c>
      <c r="F53" s="21" t="s">
        <v>277</v>
      </c>
      <c r="G53" s="23" t="s">
        <v>298</v>
      </c>
      <c r="H53" s="21">
        <v>496</v>
      </c>
      <c r="I53" s="21">
        <v>22</v>
      </c>
      <c r="J53" s="21">
        <v>18</v>
      </c>
      <c r="K53" s="19">
        <f t="shared" si="10"/>
        <v>20</v>
      </c>
      <c r="L53" s="12">
        <v>819910</v>
      </c>
      <c r="M53" s="24">
        <f t="shared" si="11"/>
        <v>0.51214157651449554</v>
      </c>
      <c r="N53" s="12">
        <v>419910</v>
      </c>
      <c r="O53" s="12">
        <v>400000</v>
      </c>
      <c r="P53" s="25">
        <f t="shared" si="12"/>
        <v>0.48785842348550451</v>
      </c>
      <c r="Q53" s="25" t="str">
        <f t="shared" si="13"/>
        <v>ok</v>
      </c>
      <c r="R53" s="12">
        <f t="shared" si="14"/>
        <v>400000</v>
      </c>
      <c r="S53" s="12">
        <v>400000</v>
      </c>
      <c r="T53" s="12">
        <v>0</v>
      </c>
      <c r="U53" s="26" t="s">
        <v>99</v>
      </c>
      <c r="V53" s="15"/>
      <c r="W53" s="15"/>
      <c r="X53" s="12"/>
      <c r="Y53" s="15"/>
      <c r="Z53" s="15"/>
      <c r="AA53" s="12"/>
      <c r="AB53" s="15"/>
      <c r="AC53" s="12"/>
      <c r="AD53" s="12"/>
      <c r="AE53" s="13"/>
    </row>
    <row r="54" spans="1:31" ht="54" customHeight="1" x14ac:dyDescent="0.3">
      <c r="A54" s="19">
        <v>105</v>
      </c>
      <c r="B54" s="20">
        <v>6</v>
      </c>
      <c r="C54" s="21" t="s">
        <v>128</v>
      </c>
      <c r="D54" s="21" t="s">
        <v>14</v>
      </c>
      <c r="E54" s="22" t="s">
        <v>129</v>
      </c>
      <c r="F54" s="21" t="s">
        <v>130</v>
      </c>
      <c r="G54" s="23" t="s">
        <v>142</v>
      </c>
      <c r="H54" s="21">
        <v>1622</v>
      </c>
      <c r="I54" s="21">
        <v>20</v>
      </c>
      <c r="J54" s="21">
        <v>19</v>
      </c>
      <c r="K54" s="19">
        <f t="shared" si="10"/>
        <v>19.5</v>
      </c>
      <c r="L54" s="12">
        <v>1051700</v>
      </c>
      <c r="M54" s="24">
        <f t="shared" si="11"/>
        <v>0.61966340211086812</v>
      </c>
      <c r="N54" s="12">
        <v>651700</v>
      </c>
      <c r="O54" s="12">
        <v>400000</v>
      </c>
      <c r="P54" s="25">
        <f t="shared" si="12"/>
        <v>0.38033659788913188</v>
      </c>
      <c r="Q54" s="25" t="str">
        <f t="shared" si="13"/>
        <v>ok</v>
      </c>
      <c r="R54" s="12">
        <f t="shared" si="14"/>
        <v>400000</v>
      </c>
      <c r="S54" s="12">
        <v>400000</v>
      </c>
      <c r="T54" s="12">
        <v>0</v>
      </c>
      <c r="U54" s="26" t="s">
        <v>99</v>
      </c>
      <c r="V54" s="15"/>
      <c r="W54" s="15"/>
      <c r="X54" s="12"/>
      <c r="Y54" s="15"/>
      <c r="Z54" s="15"/>
      <c r="AA54" s="12"/>
      <c r="AB54" s="15"/>
      <c r="AC54" s="12"/>
      <c r="AD54" s="12"/>
      <c r="AE54" s="13"/>
    </row>
    <row r="55" spans="1:31" ht="54" customHeight="1" x14ac:dyDescent="0.3">
      <c r="A55" s="19">
        <v>106</v>
      </c>
      <c r="B55" s="20">
        <v>106</v>
      </c>
      <c r="C55" s="21" t="s">
        <v>200</v>
      </c>
      <c r="D55" s="21" t="s">
        <v>14</v>
      </c>
      <c r="E55" s="22" t="s">
        <v>230</v>
      </c>
      <c r="F55" s="21" t="s">
        <v>231</v>
      </c>
      <c r="G55" s="23" t="s">
        <v>223</v>
      </c>
      <c r="H55" s="21">
        <v>922</v>
      </c>
      <c r="I55" s="21">
        <v>21</v>
      </c>
      <c r="J55" s="21">
        <v>18</v>
      </c>
      <c r="K55" s="19">
        <f t="shared" si="10"/>
        <v>19.5</v>
      </c>
      <c r="L55" s="12">
        <v>872271</v>
      </c>
      <c r="M55" s="24">
        <f t="shared" si="11"/>
        <v>0.54142691892771855</v>
      </c>
      <c r="N55" s="12">
        <v>472271</v>
      </c>
      <c r="O55" s="12">
        <v>400000</v>
      </c>
      <c r="P55" s="25">
        <f t="shared" si="12"/>
        <v>0.45857308107228145</v>
      </c>
      <c r="Q55" s="25" t="str">
        <f t="shared" si="13"/>
        <v>ok</v>
      </c>
      <c r="R55" s="12">
        <f t="shared" si="14"/>
        <v>400000</v>
      </c>
      <c r="S55" s="12">
        <v>400000</v>
      </c>
      <c r="T55" s="12">
        <v>0</v>
      </c>
      <c r="U55" s="26" t="s">
        <v>99</v>
      </c>
      <c r="V55" s="15"/>
      <c r="W55" s="15"/>
      <c r="X55" s="12"/>
      <c r="Y55" s="15"/>
      <c r="Z55" s="15"/>
      <c r="AA55" s="12"/>
      <c r="AB55" s="15"/>
      <c r="AC55" s="12"/>
      <c r="AD55" s="12"/>
      <c r="AE55" s="13"/>
    </row>
    <row r="56" spans="1:31" ht="54" customHeight="1" x14ac:dyDescent="0.3">
      <c r="A56" s="19">
        <v>107</v>
      </c>
      <c r="B56" s="20">
        <v>69</v>
      </c>
      <c r="C56" s="21" t="s">
        <v>134</v>
      </c>
      <c r="D56" s="21" t="s">
        <v>14</v>
      </c>
      <c r="E56" s="22" t="s">
        <v>135</v>
      </c>
      <c r="F56" s="21" t="s">
        <v>136</v>
      </c>
      <c r="G56" s="23" t="s">
        <v>222</v>
      </c>
      <c r="H56" s="21">
        <v>244</v>
      </c>
      <c r="I56" s="21">
        <v>21</v>
      </c>
      <c r="J56" s="21">
        <v>18</v>
      </c>
      <c r="K56" s="19">
        <f t="shared" si="10"/>
        <v>19.5</v>
      </c>
      <c r="L56" s="12">
        <v>557207</v>
      </c>
      <c r="M56" s="24">
        <f t="shared" si="11"/>
        <v>0.4501145893716339</v>
      </c>
      <c r="N56" s="12">
        <v>250807</v>
      </c>
      <c r="O56" s="12">
        <v>306400</v>
      </c>
      <c r="P56" s="25">
        <f t="shared" si="12"/>
        <v>0.54988541062836616</v>
      </c>
      <c r="Q56" s="25" t="str">
        <f t="shared" si="13"/>
        <v>ok</v>
      </c>
      <c r="R56" s="12">
        <f t="shared" si="14"/>
        <v>306400</v>
      </c>
      <c r="S56" s="12">
        <v>306400</v>
      </c>
      <c r="T56" s="12">
        <v>0</v>
      </c>
      <c r="U56" s="26" t="s">
        <v>99</v>
      </c>
      <c r="V56" s="15"/>
      <c r="W56" s="15"/>
      <c r="X56" s="12"/>
      <c r="Y56" s="15"/>
      <c r="Z56" s="15"/>
      <c r="AA56" s="12"/>
      <c r="AB56" s="15"/>
      <c r="AC56" s="12"/>
      <c r="AD56" s="12"/>
      <c r="AE56" s="13"/>
    </row>
    <row r="57" spans="1:31" ht="54" customHeight="1" x14ac:dyDescent="0.3">
      <c r="A57" s="19">
        <v>108</v>
      </c>
      <c r="B57" s="20">
        <v>78</v>
      </c>
      <c r="C57" s="21" t="s">
        <v>47</v>
      </c>
      <c r="D57" s="21" t="s">
        <v>14</v>
      </c>
      <c r="E57" s="22" t="s">
        <v>45</v>
      </c>
      <c r="F57" s="21" t="s">
        <v>46</v>
      </c>
      <c r="G57" s="23" t="s">
        <v>214</v>
      </c>
      <c r="H57" s="21">
        <v>787</v>
      </c>
      <c r="I57" s="21">
        <v>20</v>
      </c>
      <c r="J57" s="21">
        <v>19</v>
      </c>
      <c r="K57" s="19">
        <f t="shared" si="10"/>
        <v>19.5</v>
      </c>
      <c r="L57" s="12">
        <v>727400</v>
      </c>
      <c r="M57" s="24">
        <f t="shared" si="11"/>
        <v>0.45009623315919717</v>
      </c>
      <c r="N57" s="12">
        <v>327400</v>
      </c>
      <c r="O57" s="12">
        <v>400000</v>
      </c>
      <c r="P57" s="25">
        <f t="shared" si="12"/>
        <v>0.54990376684080289</v>
      </c>
      <c r="Q57" s="25" t="str">
        <f t="shared" si="13"/>
        <v>ok</v>
      </c>
      <c r="R57" s="12">
        <f t="shared" si="14"/>
        <v>400000</v>
      </c>
      <c r="S57" s="12">
        <v>400000</v>
      </c>
      <c r="T57" s="12">
        <v>0</v>
      </c>
      <c r="U57" s="26" t="s">
        <v>99</v>
      </c>
      <c r="V57" s="15"/>
      <c r="W57" s="15"/>
      <c r="X57" s="12"/>
      <c r="Y57" s="15"/>
      <c r="Z57" s="15"/>
      <c r="AA57" s="12"/>
      <c r="AB57" s="15"/>
      <c r="AC57" s="12"/>
      <c r="AD57" s="12"/>
      <c r="AE57" s="13"/>
    </row>
    <row r="58" spans="1:31" ht="54" customHeight="1" x14ac:dyDescent="0.3">
      <c r="A58" s="19">
        <v>109</v>
      </c>
      <c r="B58" s="20">
        <v>76</v>
      </c>
      <c r="C58" s="21" t="s">
        <v>83</v>
      </c>
      <c r="D58" s="21" t="s">
        <v>14</v>
      </c>
      <c r="E58" s="22" t="s">
        <v>84</v>
      </c>
      <c r="F58" s="21" t="s">
        <v>85</v>
      </c>
      <c r="G58" s="23" t="s">
        <v>218</v>
      </c>
      <c r="H58" s="21">
        <v>1390</v>
      </c>
      <c r="I58" s="21">
        <v>19</v>
      </c>
      <c r="J58" s="21">
        <v>19</v>
      </c>
      <c r="K58" s="19">
        <f t="shared" si="10"/>
        <v>19</v>
      </c>
      <c r="L58" s="12">
        <v>785000</v>
      </c>
      <c r="M58" s="24">
        <f t="shared" si="11"/>
        <v>0.68152866242038213</v>
      </c>
      <c r="N58" s="12">
        <v>535000</v>
      </c>
      <c r="O58" s="12">
        <v>250000</v>
      </c>
      <c r="P58" s="25">
        <f t="shared" si="12"/>
        <v>0.31847133757961782</v>
      </c>
      <c r="Q58" s="25" t="str">
        <f t="shared" si="13"/>
        <v>ok</v>
      </c>
      <c r="R58" s="12">
        <f t="shared" si="14"/>
        <v>250000</v>
      </c>
      <c r="S58" s="12">
        <v>0</v>
      </c>
      <c r="T58" s="12">
        <v>250000</v>
      </c>
      <c r="U58" s="26" t="s">
        <v>99</v>
      </c>
      <c r="V58" s="15"/>
      <c r="W58" s="15"/>
      <c r="X58" s="12"/>
      <c r="Y58" s="15"/>
      <c r="Z58" s="15"/>
      <c r="AA58" s="12"/>
      <c r="AB58" s="15"/>
      <c r="AC58" s="12"/>
      <c r="AD58" s="12"/>
      <c r="AE58" s="13"/>
    </row>
    <row r="59" spans="1:31" ht="54" customHeight="1" x14ac:dyDescent="0.3">
      <c r="A59" s="19">
        <v>110</v>
      </c>
      <c r="B59" s="20">
        <v>34</v>
      </c>
      <c r="C59" s="21" t="s">
        <v>33</v>
      </c>
      <c r="D59" s="21" t="s">
        <v>26</v>
      </c>
      <c r="E59" s="22" t="s">
        <v>34</v>
      </c>
      <c r="F59" s="21" t="s">
        <v>35</v>
      </c>
      <c r="G59" s="23" t="s">
        <v>174</v>
      </c>
      <c r="H59" s="21">
        <v>895</v>
      </c>
      <c r="I59" s="21">
        <v>20</v>
      </c>
      <c r="J59" s="21">
        <v>17</v>
      </c>
      <c r="K59" s="19">
        <f t="shared" si="10"/>
        <v>18.5</v>
      </c>
      <c r="L59" s="12">
        <v>1627137</v>
      </c>
      <c r="M59" s="24">
        <f t="shared" si="11"/>
        <v>0.75416943994267227</v>
      </c>
      <c r="N59" s="12">
        <v>1227137</v>
      </c>
      <c r="O59" s="12">
        <v>400000</v>
      </c>
      <c r="P59" s="25">
        <f t="shared" si="12"/>
        <v>0.24583056005732767</v>
      </c>
      <c r="Q59" s="25" t="str">
        <f t="shared" si="13"/>
        <v>ok</v>
      </c>
      <c r="R59" s="12">
        <f t="shared" si="14"/>
        <v>400000</v>
      </c>
      <c r="S59" s="12">
        <v>400000</v>
      </c>
      <c r="T59" s="12">
        <v>0</v>
      </c>
      <c r="U59" s="26" t="s">
        <v>99</v>
      </c>
      <c r="V59" s="15"/>
      <c r="W59" s="15"/>
      <c r="X59" s="12"/>
      <c r="Y59" s="15"/>
      <c r="Z59" s="15"/>
      <c r="AA59" s="12"/>
      <c r="AB59" s="15"/>
      <c r="AC59" s="12"/>
      <c r="AD59" s="12"/>
      <c r="AE59" s="13"/>
    </row>
    <row r="60" spans="1:31" ht="54" customHeight="1" x14ac:dyDescent="0.3">
      <c r="A60" s="19">
        <v>111</v>
      </c>
      <c r="B60" s="20">
        <v>55</v>
      </c>
      <c r="C60" s="21" t="s">
        <v>54</v>
      </c>
      <c r="D60" s="21" t="s">
        <v>14</v>
      </c>
      <c r="E60" s="22" t="s">
        <v>55</v>
      </c>
      <c r="F60" s="21" t="s">
        <v>56</v>
      </c>
      <c r="G60" s="23" t="s">
        <v>197</v>
      </c>
      <c r="H60" s="21">
        <v>1737</v>
      </c>
      <c r="I60" s="21">
        <v>20</v>
      </c>
      <c r="J60" s="21">
        <v>17</v>
      </c>
      <c r="K60" s="19">
        <f t="shared" si="10"/>
        <v>18.5</v>
      </c>
      <c r="L60" s="12">
        <v>258000</v>
      </c>
      <c r="M60" s="24">
        <f t="shared" si="11"/>
        <v>0.49612403100775193</v>
      </c>
      <c r="N60" s="12">
        <v>128000</v>
      </c>
      <c r="O60" s="12">
        <v>130000</v>
      </c>
      <c r="P60" s="25">
        <f t="shared" si="12"/>
        <v>0.50387596899224807</v>
      </c>
      <c r="Q60" s="25" t="str">
        <f t="shared" si="13"/>
        <v>ok</v>
      </c>
      <c r="R60" s="12">
        <f t="shared" si="14"/>
        <v>130000</v>
      </c>
      <c r="S60" s="12">
        <v>130000</v>
      </c>
      <c r="T60" s="12">
        <v>0</v>
      </c>
      <c r="U60" s="26" t="s">
        <v>99</v>
      </c>
      <c r="V60" s="15"/>
      <c r="W60" s="15"/>
      <c r="X60" s="12"/>
      <c r="Y60" s="15"/>
      <c r="Z60" s="15"/>
      <c r="AA60" s="12"/>
      <c r="AB60" s="15"/>
      <c r="AC60" s="12"/>
      <c r="AD60" s="12"/>
      <c r="AE60" s="13"/>
    </row>
    <row r="61" spans="1:31" ht="54" customHeight="1" x14ac:dyDescent="0.3">
      <c r="A61" s="19">
        <v>112</v>
      </c>
      <c r="B61" s="20">
        <v>17</v>
      </c>
      <c r="C61" s="21" t="s">
        <v>153</v>
      </c>
      <c r="D61" s="21" t="s">
        <v>14</v>
      </c>
      <c r="E61" s="22" t="s">
        <v>155</v>
      </c>
      <c r="F61" s="21" t="s">
        <v>156</v>
      </c>
      <c r="G61" s="23" t="s">
        <v>154</v>
      </c>
      <c r="H61" s="21">
        <v>744</v>
      </c>
      <c r="I61" s="21">
        <v>19</v>
      </c>
      <c r="J61" s="21">
        <v>18</v>
      </c>
      <c r="K61" s="19">
        <f t="shared" si="10"/>
        <v>18.5</v>
      </c>
      <c r="L61" s="27">
        <v>365126.7</v>
      </c>
      <c r="M61" s="24">
        <f t="shared" si="11"/>
        <v>0.45224493306022268</v>
      </c>
      <c r="N61" s="27">
        <v>165126.70000000001</v>
      </c>
      <c r="O61" s="12">
        <v>200000</v>
      </c>
      <c r="P61" s="25">
        <f t="shared" si="12"/>
        <v>0.54775506693977738</v>
      </c>
      <c r="Q61" s="25" t="str">
        <f t="shared" si="13"/>
        <v>ok</v>
      </c>
      <c r="R61" s="12">
        <f t="shared" si="14"/>
        <v>200000</v>
      </c>
      <c r="S61" s="12">
        <v>0</v>
      </c>
      <c r="T61" s="12">
        <v>200000</v>
      </c>
      <c r="U61" s="26" t="s">
        <v>99</v>
      </c>
      <c r="V61" s="15"/>
      <c r="W61" s="15"/>
      <c r="X61" s="12"/>
      <c r="Y61" s="15"/>
      <c r="Z61" s="15"/>
      <c r="AA61" s="12"/>
      <c r="AB61" s="15"/>
      <c r="AC61" s="12"/>
      <c r="AD61" s="12"/>
      <c r="AE61" s="13"/>
    </row>
    <row r="62" spans="1:31" ht="54" customHeight="1" x14ac:dyDescent="0.3">
      <c r="A62" s="19">
        <v>113</v>
      </c>
      <c r="B62" s="20">
        <v>27</v>
      </c>
      <c r="C62" s="21" t="s">
        <v>168</v>
      </c>
      <c r="D62" s="21" t="s">
        <v>14</v>
      </c>
      <c r="E62" s="22" t="s">
        <v>169</v>
      </c>
      <c r="F62" s="21" t="s">
        <v>244</v>
      </c>
      <c r="G62" s="23" t="s">
        <v>171</v>
      </c>
      <c r="H62" s="21">
        <v>917</v>
      </c>
      <c r="I62" s="21">
        <v>20</v>
      </c>
      <c r="J62" s="21">
        <v>17</v>
      </c>
      <c r="K62" s="19">
        <f t="shared" si="10"/>
        <v>18.5</v>
      </c>
      <c r="L62" s="12">
        <v>313192</v>
      </c>
      <c r="M62" s="24">
        <f t="shared" si="11"/>
        <v>0.40004853252956651</v>
      </c>
      <c r="N62" s="12">
        <v>125292</v>
      </c>
      <c r="O62" s="12">
        <v>187900</v>
      </c>
      <c r="P62" s="25">
        <f t="shared" si="12"/>
        <v>0.59995146747043349</v>
      </c>
      <c r="Q62" s="25" t="str">
        <f t="shared" si="13"/>
        <v>ok</v>
      </c>
      <c r="R62" s="12">
        <f t="shared" si="14"/>
        <v>187900</v>
      </c>
      <c r="S62" s="12">
        <v>0</v>
      </c>
      <c r="T62" s="12">
        <v>187900</v>
      </c>
      <c r="U62" s="26" t="s">
        <v>99</v>
      </c>
      <c r="V62" s="15"/>
      <c r="W62" s="15"/>
      <c r="X62" s="12"/>
      <c r="Y62" s="15"/>
      <c r="Z62" s="15"/>
      <c r="AA62" s="12"/>
      <c r="AB62" s="15"/>
      <c r="AC62" s="12"/>
      <c r="AD62" s="12"/>
      <c r="AE62" s="13"/>
    </row>
    <row r="63" spans="1:31" ht="54" customHeight="1" x14ac:dyDescent="0.3">
      <c r="A63" s="19">
        <v>114</v>
      </c>
      <c r="B63" s="20">
        <v>20</v>
      </c>
      <c r="C63" s="21" t="s">
        <v>158</v>
      </c>
      <c r="D63" s="21" t="s">
        <v>14</v>
      </c>
      <c r="E63" s="22" t="s">
        <v>161</v>
      </c>
      <c r="F63" s="21" t="s">
        <v>160</v>
      </c>
      <c r="G63" s="23" t="s">
        <v>159</v>
      </c>
      <c r="H63" s="21">
        <v>1182</v>
      </c>
      <c r="I63" s="21">
        <v>18</v>
      </c>
      <c r="J63" s="21">
        <v>18</v>
      </c>
      <c r="K63" s="19">
        <f t="shared" si="10"/>
        <v>18</v>
      </c>
      <c r="L63" s="12">
        <v>811700</v>
      </c>
      <c r="M63" s="24">
        <f t="shared" si="11"/>
        <v>0.50720709621781446</v>
      </c>
      <c r="N63" s="12">
        <v>411700</v>
      </c>
      <c r="O63" s="12">
        <v>400000</v>
      </c>
      <c r="P63" s="25">
        <f t="shared" si="12"/>
        <v>0.49279290378218554</v>
      </c>
      <c r="Q63" s="25" t="str">
        <f t="shared" si="13"/>
        <v>ok</v>
      </c>
      <c r="R63" s="12">
        <f t="shared" si="14"/>
        <v>400000</v>
      </c>
      <c r="S63" s="12">
        <v>400000</v>
      </c>
      <c r="T63" s="12">
        <v>0</v>
      </c>
      <c r="U63" s="26" t="s">
        <v>99</v>
      </c>
      <c r="V63" s="15"/>
      <c r="W63" s="15"/>
      <c r="X63" s="12"/>
      <c r="Y63" s="15"/>
      <c r="Z63" s="15"/>
      <c r="AA63" s="12"/>
      <c r="AB63" s="15"/>
      <c r="AC63" s="12"/>
      <c r="AD63" s="12"/>
      <c r="AE63" s="13"/>
    </row>
    <row r="64" spans="1:31" ht="54" customHeight="1" x14ac:dyDescent="0.3">
      <c r="A64" s="19">
        <v>115</v>
      </c>
      <c r="B64" s="20">
        <v>16</v>
      </c>
      <c r="C64" s="21" t="s">
        <v>149</v>
      </c>
      <c r="D64" s="21" t="s">
        <v>14</v>
      </c>
      <c r="E64" s="22" t="s">
        <v>152</v>
      </c>
      <c r="F64" s="21" t="s">
        <v>151</v>
      </c>
      <c r="G64" s="23" t="s">
        <v>150</v>
      </c>
      <c r="H64" s="21">
        <v>2423</v>
      </c>
      <c r="I64" s="21">
        <v>19</v>
      </c>
      <c r="J64" s="21">
        <v>17</v>
      </c>
      <c r="K64" s="19">
        <f t="shared" si="10"/>
        <v>18</v>
      </c>
      <c r="L64" s="12">
        <v>268189</v>
      </c>
      <c r="M64" s="24">
        <f t="shared" si="11"/>
        <v>0.40004996476365551</v>
      </c>
      <c r="N64" s="12">
        <v>107289</v>
      </c>
      <c r="O64" s="12">
        <v>160900</v>
      </c>
      <c r="P64" s="25">
        <f t="shared" si="12"/>
        <v>0.59995003523634449</v>
      </c>
      <c r="Q64" s="25" t="str">
        <f t="shared" si="13"/>
        <v>ok</v>
      </c>
      <c r="R64" s="12">
        <f t="shared" si="14"/>
        <v>160900</v>
      </c>
      <c r="S64" s="12">
        <v>160900</v>
      </c>
      <c r="T64" s="12">
        <v>0</v>
      </c>
      <c r="U64" s="26" t="s">
        <v>99</v>
      </c>
      <c r="V64" s="15"/>
      <c r="W64" s="15"/>
      <c r="X64" s="12"/>
      <c r="Y64" s="15"/>
      <c r="Z64" s="15"/>
      <c r="AA64" s="12"/>
      <c r="AB64" s="15"/>
      <c r="AC64" s="12"/>
      <c r="AD64" s="12"/>
      <c r="AE64" s="13"/>
    </row>
    <row r="65" spans="1:31" ht="54" customHeight="1" x14ac:dyDescent="0.3">
      <c r="A65" s="19">
        <v>116</v>
      </c>
      <c r="B65" s="20">
        <v>46</v>
      </c>
      <c r="C65" s="21" t="s">
        <v>100</v>
      </c>
      <c r="D65" s="21" t="s">
        <v>14</v>
      </c>
      <c r="E65" s="22" t="s">
        <v>101</v>
      </c>
      <c r="F65" s="21" t="s">
        <v>102</v>
      </c>
      <c r="G65" s="23" t="s">
        <v>196</v>
      </c>
      <c r="H65" s="21">
        <v>656</v>
      </c>
      <c r="I65" s="21">
        <v>19</v>
      </c>
      <c r="J65" s="21">
        <v>16</v>
      </c>
      <c r="K65" s="19">
        <f t="shared" si="10"/>
        <v>17.5</v>
      </c>
      <c r="L65" s="12">
        <v>520400</v>
      </c>
      <c r="M65" s="24">
        <f t="shared" si="11"/>
        <v>0.47156033820138354</v>
      </c>
      <c r="N65" s="12">
        <v>245400</v>
      </c>
      <c r="O65" s="12">
        <v>275000</v>
      </c>
      <c r="P65" s="25">
        <f t="shared" si="12"/>
        <v>0.52843966179861646</v>
      </c>
      <c r="Q65" s="25" t="str">
        <f t="shared" si="13"/>
        <v>ok</v>
      </c>
      <c r="R65" s="12">
        <f t="shared" si="14"/>
        <v>275000</v>
      </c>
      <c r="S65" s="12">
        <v>275000</v>
      </c>
      <c r="T65" s="12">
        <v>0</v>
      </c>
      <c r="U65" s="26" t="s">
        <v>99</v>
      </c>
      <c r="V65" s="15"/>
      <c r="W65" s="15"/>
      <c r="X65" s="12"/>
      <c r="Y65" s="15"/>
      <c r="Z65" s="15"/>
      <c r="AA65" s="12"/>
      <c r="AB65" s="15"/>
      <c r="AC65" s="12"/>
      <c r="AD65" s="12"/>
      <c r="AE65" s="13"/>
    </row>
    <row r="66" spans="1:31" ht="54" customHeight="1" x14ac:dyDescent="0.3">
      <c r="A66" s="19">
        <v>117</v>
      </c>
      <c r="B66" s="20">
        <v>107</v>
      </c>
      <c r="C66" s="21" t="s">
        <v>22</v>
      </c>
      <c r="D66" s="21" t="s">
        <v>14</v>
      </c>
      <c r="E66" s="22" t="s">
        <v>23</v>
      </c>
      <c r="F66" s="21" t="s">
        <v>24</v>
      </c>
      <c r="G66" s="23" t="s">
        <v>208</v>
      </c>
      <c r="H66" s="21">
        <v>817</v>
      </c>
      <c r="I66" s="21">
        <v>19</v>
      </c>
      <c r="J66" s="21">
        <v>16</v>
      </c>
      <c r="K66" s="19">
        <f t="shared" si="10"/>
        <v>17.5</v>
      </c>
      <c r="L66" s="12">
        <v>451215</v>
      </c>
      <c r="M66" s="24">
        <f t="shared" si="11"/>
        <v>0.40050751858869937</v>
      </c>
      <c r="N66" s="12">
        <v>180715</v>
      </c>
      <c r="O66" s="12">
        <v>270500</v>
      </c>
      <c r="P66" s="25">
        <f t="shared" si="12"/>
        <v>0.59949248141130063</v>
      </c>
      <c r="Q66" s="25" t="str">
        <f t="shared" si="13"/>
        <v>ok</v>
      </c>
      <c r="R66" s="12">
        <f t="shared" si="14"/>
        <v>270500</v>
      </c>
      <c r="S66" s="12">
        <v>270500</v>
      </c>
      <c r="T66" s="12">
        <v>0</v>
      </c>
      <c r="U66" s="26" t="s">
        <v>99</v>
      </c>
      <c r="V66" s="15"/>
      <c r="W66" s="15"/>
      <c r="X66" s="12"/>
      <c r="Y66" s="15"/>
      <c r="Z66" s="15"/>
      <c r="AA66" s="12"/>
      <c r="AB66" s="15"/>
      <c r="AC66" s="12"/>
      <c r="AD66" s="12"/>
      <c r="AE66" s="13"/>
    </row>
    <row r="67" spans="1:31" ht="54" customHeight="1" x14ac:dyDescent="0.3">
      <c r="A67" s="19">
        <v>118</v>
      </c>
      <c r="B67" s="20">
        <v>8</v>
      </c>
      <c r="C67" s="21" t="s">
        <v>137</v>
      </c>
      <c r="D67" s="21" t="s">
        <v>14</v>
      </c>
      <c r="E67" s="22" t="s">
        <v>138</v>
      </c>
      <c r="F67" s="21" t="s">
        <v>139</v>
      </c>
      <c r="G67" s="23" t="s">
        <v>143</v>
      </c>
      <c r="H67" s="21">
        <v>252</v>
      </c>
      <c r="I67" s="21">
        <v>19</v>
      </c>
      <c r="J67" s="21">
        <v>16</v>
      </c>
      <c r="K67" s="19">
        <f t="shared" si="10"/>
        <v>17.5</v>
      </c>
      <c r="L67" s="12">
        <v>441500</v>
      </c>
      <c r="M67" s="24">
        <f t="shared" si="11"/>
        <v>0.4</v>
      </c>
      <c r="N67" s="12">
        <v>176600</v>
      </c>
      <c r="O67" s="12">
        <v>264900</v>
      </c>
      <c r="P67" s="25">
        <f t="shared" si="12"/>
        <v>0.6</v>
      </c>
      <c r="Q67" s="25" t="str">
        <f t="shared" si="13"/>
        <v>ok</v>
      </c>
      <c r="R67" s="12">
        <f t="shared" si="14"/>
        <v>264900</v>
      </c>
      <c r="S67" s="12">
        <v>264900</v>
      </c>
      <c r="T67" s="12">
        <v>0</v>
      </c>
      <c r="U67" s="26" t="s">
        <v>99</v>
      </c>
      <c r="V67" s="15"/>
      <c r="W67" s="15"/>
      <c r="X67" s="12"/>
      <c r="Y67" s="15"/>
      <c r="Z67" s="15"/>
      <c r="AA67" s="12"/>
      <c r="AB67" s="15"/>
      <c r="AC67" s="12"/>
      <c r="AD67" s="12"/>
      <c r="AE67" s="13"/>
    </row>
    <row r="68" spans="1:31" ht="54" customHeight="1" x14ac:dyDescent="0.3">
      <c r="A68" s="19">
        <v>119</v>
      </c>
      <c r="B68" s="20">
        <v>62</v>
      </c>
      <c r="C68" s="21" t="s">
        <v>103</v>
      </c>
      <c r="D68" s="21" t="s">
        <v>14</v>
      </c>
      <c r="E68" s="22" t="s">
        <v>104</v>
      </c>
      <c r="F68" s="21" t="s">
        <v>105</v>
      </c>
      <c r="G68" s="23" t="s">
        <v>219</v>
      </c>
      <c r="H68" s="21">
        <v>341</v>
      </c>
      <c r="I68" s="21">
        <v>19</v>
      </c>
      <c r="J68" s="21">
        <v>16</v>
      </c>
      <c r="K68" s="19">
        <f t="shared" si="10"/>
        <v>17.5</v>
      </c>
      <c r="L68" s="12">
        <v>300000</v>
      </c>
      <c r="M68" s="24">
        <f t="shared" si="11"/>
        <v>0.4</v>
      </c>
      <c r="N68" s="12">
        <v>120000</v>
      </c>
      <c r="O68" s="12">
        <v>180000</v>
      </c>
      <c r="P68" s="25">
        <f t="shared" si="12"/>
        <v>0.6</v>
      </c>
      <c r="Q68" s="25" t="str">
        <f t="shared" si="13"/>
        <v>ok</v>
      </c>
      <c r="R68" s="12">
        <f t="shared" si="14"/>
        <v>180000</v>
      </c>
      <c r="S68" s="12">
        <v>180000</v>
      </c>
      <c r="T68" s="12">
        <v>0</v>
      </c>
      <c r="U68" s="26" t="s">
        <v>99</v>
      </c>
      <c r="V68" s="15"/>
      <c r="W68" s="15"/>
      <c r="X68" s="12"/>
      <c r="Y68" s="15"/>
      <c r="Z68" s="15"/>
      <c r="AA68" s="12"/>
      <c r="AB68" s="15"/>
      <c r="AC68" s="12"/>
      <c r="AD68" s="12"/>
      <c r="AE68" s="13"/>
    </row>
    <row r="69" spans="1:31" ht="54" customHeight="1" x14ac:dyDescent="0.3">
      <c r="A69" s="19">
        <v>120</v>
      </c>
      <c r="B69" s="20">
        <v>40</v>
      </c>
      <c r="C69" s="21" t="s">
        <v>179</v>
      </c>
      <c r="D69" s="21" t="s">
        <v>14</v>
      </c>
      <c r="E69" s="22" t="s">
        <v>180</v>
      </c>
      <c r="F69" s="21" t="s">
        <v>181</v>
      </c>
      <c r="G69" s="23" t="s">
        <v>182</v>
      </c>
      <c r="H69" s="21">
        <v>456</v>
      </c>
      <c r="I69" s="21">
        <v>19</v>
      </c>
      <c r="J69" s="21">
        <v>16</v>
      </c>
      <c r="K69" s="19">
        <f t="shared" si="10"/>
        <v>17.5</v>
      </c>
      <c r="L69" s="12">
        <v>665000</v>
      </c>
      <c r="M69" s="24">
        <f t="shared" si="11"/>
        <v>0.4</v>
      </c>
      <c r="N69" s="12">
        <v>266000</v>
      </c>
      <c r="O69" s="12">
        <v>399000</v>
      </c>
      <c r="P69" s="25">
        <f t="shared" si="12"/>
        <v>0.6</v>
      </c>
      <c r="Q69" s="25" t="str">
        <f t="shared" si="13"/>
        <v>ok</v>
      </c>
      <c r="R69" s="12">
        <f t="shared" si="14"/>
        <v>399000</v>
      </c>
      <c r="S69" s="12">
        <v>399000</v>
      </c>
      <c r="T69" s="12">
        <v>0</v>
      </c>
      <c r="U69" s="26" t="s">
        <v>99</v>
      </c>
      <c r="V69" s="15"/>
      <c r="W69" s="15"/>
      <c r="X69" s="12"/>
      <c r="Y69" s="15"/>
      <c r="Z69" s="15"/>
      <c r="AA69" s="12"/>
      <c r="AB69" s="15"/>
      <c r="AC69" s="12"/>
      <c r="AD69" s="12"/>
      <c r="AE69" s="13"/>
    </row>
    <row r="70" spans="1:31" ht="54" customHeight="1" x14ac:dyDescent="0.3">
      <c r="A70" s="19">
        <v>121</v>
      </c>
      <c r="B70" s="20">
        <v>108</v>
      </c>
      <c r="C70" s="21" t="s">
        <v>245</v>
      </c>
      <c r="D70" s="21" t="s">
        <v>14</v>
      </c>
      <c r="E70" s="22" t="s">
        <v>260</v>
      </c>
      <c r="F70" s="21" t="s">
        <v>261</v>
      </c>
      <c r="G70" s="23" t="s">
        <v>290</v>
      </c>
      <c r="H70" s="21">
        <v>231</v>
      </c>
      <c r="I70" s="21">
        <v>19</v>
      </c>
      <c r="J70" s="21">
        <v>15</v>
      </c>
      <c r="K70" s="19">
        <f t="shared" si="10"/>
        <v>17</v>
      </c>
      <c r="L70" s="12">
        <v>1149839</v>
      </c>
      <c r="M70" s="24">
        <f t="shared" si="11"/>
        <v>0.65212521057295847</v>
      </c>
      <c r="N70" s="12">
        <v>749839</v>
      </c>
      <c r="O70" s="12">
        <v>400000</v>
      </c>
      <c r="P70" s="25">
        <f t="shared" si="12"/>
        <v>0.34787478942704153</v>
      </c>
      <c r="Q70" s="25" t="str">
        <f t="shared" si="13"/>
        <v>ok</v>
      </c>
      <c r="R70" s="12">
        <f t="shared" si="14"/>
        <v>400000</v>
      </c>
      <c r="S70" s="12">
        <v>400000</v>
      </c>
      <c r="T70" s="12">
        <v>0</v>
      </c>
      <c r="U70" s="26" t="s">
        <v>99</v>
      </c>
      <c r="V70" s="15"/>
      <c r="W70" s="15"/>
      <c r="X70" s="12"/>
      <c r="Y70" s="15"/>
      <c r="Z70" s="15"/>
      <c r="AA70" s="12"/>
      <c r="AB70" s="15"/>
      <c r="AC70" s="12"/>
      <c r="AD70" s="12"/>
      <c r="AE70" s="13"/>
    </row>
    <row r="71" spans="1:31" ht="54" customHeight="1" x14ac:dyDescent="0.3">
      <c r="A71" s="19">
        <v>122</v>
      </c>
      <c r="B71" s="20">
        <v>4</v>
      </c>
      <c r="C71" s="21" t="s">
        <v>96</v>
      </c>
      <c r="D71" s="21" t="s">
        <v>14</v>
      </c>
      <c r="E71" s="22" t="s">
        <v>97</v>
      </c>
      <c r="F71" s="21" t="s">
        <v>98</v>
      </c>
      <c r="G71" s="23" t="s">
        <v>141</v>
      </c>
      <c r="H71" s="21">
        <v>379</v>
      </c>
      <c r="I71" s="21">
        <v>16</v>
      </c>
      <c r="J71" s="21">
        <v>16</v>
      </c>
      <c r="K71" s="19">
        <f t="shared" si="10"/>
        <v>16</v>
      </c>
      <c r="L71" s="12">
        <v>400000</v>
      </c>
      <c r="M71" s="24">
        <f t="shared" si="11"/>
        <v>0.4</v>
      </c>
      <c r="N71" s="12">
        <v>160000</v>
      </c>
      <c r="O71" s="12">
        <v>240000</v>
      </c>
      <c r="P71" s="25">
        <f t="shared" si="12"/>
        <v>0.6</v>
      </c>
      <c r="Q71" s="25" t="str">
        <f t="shared" si="13"/>
        <v>ok</v>
      </c>
      <c r="R71" s="12">
        <f t="shared" si="14"/>
        <v>240000</v>
      </c>
      <c r="S71" s="12">
        <v>240000</v>
      </c>
      <c r="T71" s="12">
        <v>0</v>
      </c>
      <c r="U71" s="26" t="s">
        <v>99</v>
      </c>
      <c r="V71" s="15"/>
      <c r="W71" s="15"/>
      <c r="X71" s="12"/>
      <c r="Y71" s="15"/>
      <c r="Z71" s="15"/>
      <c r="AA71" s="12"/>
      <c r="AB71" s="15"/>
      <c r="AC71" s="12"/>
      <c r="AD71" s="12"/>
      <c r="AE71" s="13"/>
    </row>
    <row r="72" spans="1:31" ht="35.1" customHeight="1" x14ac:dyDescent="0.3">
      <c r="A72" s="9"/>
      <c r="B72" s="9"/>
      <c r="C72" s="9"/>
      <c r="D72" s="9"/>
      <c r="E72" s="9"/>
      <c r="F72" s="9"/>
      <c r="G72" s="8" t="s">
        <v>30</v>
      </c>
      <c r="H72" s="28"/>
      <c r="I72" s="29"/>
      <c r="J72" s="29"/>
      <c r="K72" s="30"/>
      <c r="L72" s="16">
        <f>SUM(L4:L71)</f>
        <v>51447853.700000003</v>
      </c>
      <c r="M72" s="31"/>
      <c r="N72" s="16">
        <f>SUM(N4:N71)</f>
        <v>28355353.699999999</v>
      </c>
      <c r="O72" s="10">
        <f>SUM(O4:O71)</f>
        <v>23082500</v>
      </c>
      <c r="P72" s="32"/>
      <c r="Q72" s="30"/>
      <c r="R72" s="10">
        <f>SUM(R4:R71)</f>
        <v>23082500</v>
      </c>
      <c r="S72" s="10">
        <f>SUM(S4:S71)</f>
        <v>21484600</v>
      </c>
      <c r="T72" s="10">
        <f>SUM(T4:T71)</f>
        <v>1597900</v>
      </c>
      <c r="U72" s="17"/>
      <c r="V72" s="18"/>
    </row>
    <row r="73" spans="1:3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</sheetData>
  <autoFilter ref="A3:U72" xr:uid="{00000000-0009-0000-0000-000000000000}"/>
  <sortState xmlns:xlrd2="http://schemas.microsoft.com/office/spreadsheetml/2017/richdata2" ref="A4:V121">
    <sortCondition descending="1" ref="K4:K121"/>
    <sortCondition descending="1" ref="M4:M121"/>
    <sortCondition ref="H4:H121"/>
  </sortState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2021-02-17T09:30:34Z</dcterms:modified>
</cp:coreProperties>
</file>