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langrova3487\OneDrive - Moravskoslezský kraj\2014+\- Neinvestiční projekty\3464-OKAP II\Materiály RK a ZK\"/>
    </mc:Choice>
  </mc:AlternateContent>
  <xr:revisionPtr revIDLastSave="0" documentId="8_{93977350-681A-407A-AC86-46B90D33D32E}" xr6:coauthVersionLast="44" xr6:coauthVersionMax="44" xr10:uidLastSave="{00000000-0000-0000-0000-000000000000}"/>
  <bookViews>
    <workbookView xWindow="-120" yWindow="-120" windowWidth="29040" windowHeight="15840" xr2:uid="{2345D79F-B8EE-46DB-992F-E29773D057F0}"/>
  </bookViews>
  <sheets>
    <sheet name="CELKEM" sheetId="4" r:id="rId1"/>
    <sheet name="A" sheetId="8" r:id="rId2"/>
    <sheet name="B" sheetId="10" r:id="rId3"/>
    <sheet name="C" sheetId="11" r:id="rId4"/>
    <sheet name="D" sheetId="12" r:id="rId5"/>
    <sheet name="E" sheetId="7" r:id="rId6"/>
    <sheet name="F" sheetId="9" r:id="rId7"/>
  </sheets>
  <definedNames>
    <definedName name="_xlnm.Print_Titles" localSheetId="0">CELKEM!$3:$4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2" l="1"/>
  <c r="F8" i="12"/>
  <c r="E8" i="12"/>
  <c r="D8" i="12"/>
  <c r="K7" i="12"/>
  <c r="J7" i="12"/>
  <c r="G7" i="12"/>
  <c r="K6" i="12"/>
  <c r="J6" i="12"/>
  <c r="G6" i="12"/>
  <c r="K5" i="12"/>
  <c r="J5" i="12"/>
  <c r="G5" i="12"/>
  <c r="G8" i="12" s="1"/>
  <c r="H32" i="11"/>
  <c r="F32" i="11"/>
  <c r="E32" i="11"/>
  <c r="D32" i="11"/>
  <c r="K31" i="11"/>
  <c r="J31" i="11"/>
  <c r="G31" i="11"/>
  <c r="K30" i="11"/>
  <c r="J30" i="11"/>
  <c r="G30" i="11"/>
  <c r="K29" i="11"/>
  <c r="J29" i="11"/>
  <c r="G29" i="11"/>
  <c r="K28" i="11"/>
  <c r="J28" i="11"/>
  <c r="G28" i="11"/>
  <c r="K27" i="11"/>
  <c r="J27" i="11"/>
  <c r="G27" i="11"/>
  <c r="K26" i="11"/>
  <c r="J26" i="11"/>
  <c r="G26" i="11"/>
  <c r="K25" i="11"/>
  <c r="J25" i="11"/>
  <c r="G25" i="11"/>
  <c r="K24" i="11"/>
  <c r="J24" i="11"/>
  <c r="G24" i="11"/>
  <c r="K23" i="11"/>
  <c r="J23" i="11"/>
  <c r="G23" i="11"/>
  <c r="K22" i="11"/>
  <c r="J22" i="11"/>
  <c r="G22" i="11"/>
  <c r="K21" i="11"/>
  <c r="J21" i="11"/>
  <c r="G21" i="11"/>
  <c r="K20" i="11"/>
  <c r="J20" i="11"/>
  <c r="G20" i="11"/>
  <c r="K19" i="11"/>
  <c r="J19" i="11"/>
  <c r="G19" i="11"/>
  <c r="K18" i="11"/>
  <c r="J18" i="11"/>
  <c r="G18" i="11"/>
  <c r="K17" i="11"/>
  <c r="J17" i="11"/>
  <c r="G17" i="11"/>
  <c r="K16" i="11"/>
  <c r="J16" i="11"/>
  <c r="G16" i="11"/>
  <c r="K15" i="11"/>
  <c r="J15" i="11"/>
  <c r="G15" i="11"/>
  <c r="K14" i="11"/>
  <c r="J14" i="11"/>
  <c r="G14" i="11"/>
  <c r="K13" i="11"/>
  <c r="J13" i="11"/>
  <c r="G13" i="11"/>
  <c r="K12" i="11"/>
  <c r="J12" i="11"/>
  <c r="G12" i="11"/>
  <c r="K11" i="11"/>
  <c r="J11" i="11"/>
  <c r="G11" i="11"/>
  <c r="K10" i="11"/>
  <c r="J10" i="11"/>
  <c r="G10" i="11"/>
  <c r="K9" i="11"/>
  <c r="J9" i="11"/>
  <c r="G9" i="11"/>
  <c r="K8" i="11"/>
  <c r="J8" i="11"/>
  <c r="G8" i="11"/>
  <c r="K7" i="11"/>
  <c r="J7" i="11"/>
  <c r="G7" i="11"/>
  <c r="K6" i="11"/>
  <c r="J6" i="11"/>
  <c r="G6" i="11"/>
  <c r="K5" i="11"/>
  <c r="J5" i="11"/>
  <c r="G5" i="11"/>
  <c r="H16" i="10"/>
  <c r="F16" i="10"/>
  <c r="E16" i="10"/>
  <c r="D16" i="10"/>
  <c r="J15" i="10"/>
  <c r="G15" i="10"/>
  <c r="J14" i="10"/>
  <c r="G14" i="10"/>
  <c r="J13" i="10"/>
  <c r="G13" i="10"/>
  <c r="J12" i="10"/>
  <c r="G12" i="10"/>
  <c r="J11" i="10"/>
  <c r="G11" i="10"/>
  <c r="J10" i="10"/>
  <c r="G10" i="10"/>
  <c r="J9" i="10"/>
  <c r="G9" i="10"/>
  <c r="J8" i="10"/>
  <c r="G8" i="10"/>
  <c r="J7" i="10"/>
  <c r="G7" i="10"/>
  <c r="J6" i="10"/>
  <c r="G6" i="10"/>
  <c r="J5" i="10"/>
  <c r="G5" i="10"/>
  <c r="K16" i="10"/>
  <c r="H23" i="9"/>
  <c r="F23" i="9"/>
  <c r="E23" i="9"/>
  <c r="D23" i="9"/>
  <c r="J22" i="9"/>
  <c r="G22" i="9"/>
  <c r="J21" i="9"/>
  <c r="G21" i="9"/>
  <c r="J20" i="9"/>
  <c r="G20" i="9"/>
  <c r="J19" i="9"/>
  <c r="G19" i="9"/>
  <c r="J18" i="9"/>
  <c r="G18" i="9"/>
  <c r="J17" i="9"/>
  <c r="G17" i="9"/>
  <c r="J16" i="9"/>
  <c r="G16" i="9"/>
  <c r="J15" i="9"/>
  <c r="G15" i="9"/>
  <c r="J14" i="9"/>
  <c r="G14" i="9"/>
  <c r="J13" i="9"/>
  <c r="G13" i="9"/>
  <c r="J12" i="9"/>
  <c r="G12" i="9"/>
  <c r="J11" i="9"/>
  <c r="G11" i="9"/>
  <c r="J10" i="9"/>
  <c r="G10" i="9"/>
  <c r="J9" i="9"/>
  <c r="G9" i="9"/>
  <c r="J8" i="9"/>
  <c r="G8" i="9"/>
  <c r="J7" i="9"/>
  <c r="G7" i="9"/>
  <c r="J6" i="9"/>
  <c r="G6" i="9"/>
  <c r="G23" i="9" s="1"/>
  <c r="J5" i="9"/>
  <c r="G5" i="9"/>
  <c r="K23" i="9"/>
  <c r="J23" i="9" l="1"/>
  <c r="G16" i="10"/>
  <c r="J16" i="10"/>
  <c r="J8" i="12"/>
  <c r="K8" i="12"/>
  <c r="G32" i="11"/>
  <c r="K32" i="11"/>
  <c r="J32" i="11"/>
  <c r="H18" i="8"/>
  <c r="F18" i="8"/>
  <c r="E18" i="8"/>
  <c r="D18" i="8"/>
  <c r="K17" i="8"/>
  <c r="J17" i="8"/>
  <c r="G17" i="8"/>
  <c r="K16" i="8"/>
  <c r="J16" i="8"/>
  <c r="G16" i="8"/>
  <c r="K15" i="8"/>
  <c r="J15" i="8"/>
  <c r="G15" i="8"/>
  <c r="K14" i="8"/>
  <c r="J14" i="8"/>
  <c r="G14" i="8"/>
  <c r="K13" i="8"/>
  <c r="J13" i="8"/>
  <c r="G13" i="8"/>
  <c r="K12" i="8"/>
  <c r="J12" i="8"/>
  <c r="G12" i="8"/>
  <c r="K11" i="8"/>
  <c r="J11" i="8"/>
  <c r="G11" i="8"/>
  <c r="K10" i="8"/>
  <c r="J10" i="8"/>
  <c r="G10" i="8"/>
  <c r="K9" i="8"/>
  <c r="J9" i="8"/>
  <c r="G9" i="8"/>
  <c r="K8" i="8"/>
  <c r="J8" i="8"/>
  <c r="G8" i="8"/>
  <c r="K7" i="8"/>
  <c r="J7" i="8"/>
  <c r="G7" i="8"/>
  <c r="K6" i="8"/>
  <c r="J6" i="8"/>
  <c r="G6" i="8"/>
  <c r="K5" i="8"/>
  <c r="J5" i="8"/>
  <c r="G5" i="8"/>
  <c r="H29" i="7"/>
  <c r="F29" i="7"/>
  <c r="E29" i="7"/>
  <c r="D29" i="7"/>
  <c r="K28" i="7"/>
  <c r="J28" i="7"/>
  <c r="G28" i="7"/>
  <c r="K27" i="7"/>
  <c r="J27" i="7"/>
  <c r="G27" i="7"/>
  <c r="K26" i="7"/>
  <c r="J26" i="7"/>
  <c r="G26" i="7"/>
  <c r="K25" i="7"/>
  <c r="J25" i="7"/>
  <c r="G25" i="7"/>
  <c r="K24" i="7"/>
  <c r="J24" i="7"/>
  <c r="G24" i="7"/>
  <c r="K23" i="7"/>
  <c r="J23" i="7"/>
  <c r="G23" i="7"/>
  <c r="K22" i="7"/>
  <c r="J22" i="7"/>
  <c r="G22" i="7"/>
  <c r="K21" i="7"/>
  <c r="J21" i="7"/>
  <c r="G21" i="7"/>
  <c r="K20" i="7"/>
  <c r="J20" i="7"/>
  <c r="G20" i="7"/>
  <c r="K19" i="7"/>
  <c r="J19" i="7"/>
  <c r="G19" i="7"/>
  <c r="K18" i="7"/>
  <c r="J18" i="7"/>
  <c r="G18" i="7"/>
  <c r="K17" i="7"/>
  <c r="J17" i="7"/>
  <c r="G17" i="7"/>
  <c r="K16" i="7"/>
  <c r="J16" i="7"/>
  <c r="G16" i="7"/>
  <c r="K15" i="7"/>
  <c r="J15" i="7"/>
  <c r="G15" i="7"/>
  <c r="K14" i="7"/>
  <c r="J14" i="7"/>
  <c r="G14" i="7"/>
  <c r="K13" i="7"/>
  <c r="J13" i="7"/>
  <c r="G13" i="7"/>
  <c r="K12" i="7"/>
  <c r="J12" i="7"/>
  <c r="G12" i="7"/>
  <c r="K11" i="7"/>
  <c r="J11" i="7"/>
  <c r="G11" i="7"/>
  <c r="K10" i="7"/>
  <c r="J10" i="7"/>
  <c r="G10" i="7"/>
  <c r="K9" i="7"/>
  <c r="J9" i="7"/>
  <c r="G9" i="7"/>
  <c r="K8" i="7"/>
  <c r="J8" i="7"/>
  <c r="G8" i="7"/>
  <c r="K7" i="7"/>
  <c r="J7" i="7"/>
  <c r="G7" i="7"/>
  <c r="K6" i="7"/>
  <c r="J6" i="7"/>
  <c r="G6" i="7"/>
  <c r="K5" i="7"/>
  <c r="J5" i="7"/>
  <c r="G5" i="7"/>
  <c r="K18" i="8" l="1"/>
  <c r="J18" i="8"/>
  <c r="G18" i="8"/>
  <c r="J29" i="7"/>
  <c r="K29" i="7"/>
  <c r="G29" i="7"/>
  <c r="G5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43" i="4"/>
  <c r="G44" i="4"/>
  <c r="G4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72" i="4"/>
  <c r="G101" i="4" l="1"/>
  <c r="H101" i="4"/>
  <c r="F101" i="4"/>
  <c r="E101" i="4"/>
  <c r="D101" i="4" l="1"/>
  <c r="K6" i="4" l="1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5" i="4"/>
  <c r="K101" i="4" l="1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101" i="4" l="1"/>
</calcChain>
</file>

<file path=xl/sharedStrings.xml><?xml version="1.0" encoding="utf-8"?>
<sst xmlns="http://schemas.openxmlformats.org/spreadsheetml/2006/main" count="843" uniqueCount="387">
  <si>
    <t>CELKEM</t>
  </si>
  <si>
    <t>P01</t>
  </si>
  <si>
    <t>Střední škola elektrotechnická, Ostrava, Na Jízdárně 30, příspěvková organizace</t>
  </si>
  <si>
    <t>P02</t>
  </si>
  <si>
    <t>Střední průmyslová škola, Ostrava-Vítkovice, příspěvková organizace</t>
  </si>
  <si>
    <t>P03</t>
  </si>
  <si>
    <t>Albrechtova střední škola, Český Těšín, příspěvková organizace</t>
  </si>
  <si>
    <t>P04</t>
  </si>
  <si>
    <t>Gymnázium a Střední odborná škola, Rýmařov, příspěvková organizace</t>
  </si>
  <si>
    <t>P05</t>
  </si>
  <si>
    <t>Střední škola technická, Opava, Kolofíkovo nábřeží 51, příspěvková organizace</t>
  </si>
  <si>
    <t>P06</t>
  </si>
  <si>
    <t>Střední škola polytechnická, Havířov-Šumbark, příspěvková organizace</t>
  </si>
  <si>
    <t>P07</t>
  </si>
  <si>
    <t>Střední škola technických oborů, Havířov-Šumbark, Lidická 1a/600, příspěvková organizace</t>
  </si>
  <si>
    <t>P08</t>
  </si>
  <si>
    <t>Střední škola řemesel, Frýdek-Místek, příspěvková organizace</t>
  </si>
  <si>
    <t>P09</t>
  </si>
  <si>
    <t>Gymnázium a Střední průmyslová škola elektrotechniky a informatiky, Frenštát pod Radhoštěm, příspěvková organizace</t>
  </si>
  <si>
    <t>P10</t>
  </si>
  <si>
    <t xml:space="preserve">Střední škola průmyslová, Krnov, příspěvková organizace        </t>
  </si>
  <si>
    <t>P11</t>
  </si>
  <si>
    <t>Střední odborná škola Třineckých železáren</t>
  </si>
  <si>
    <t>P12</t>
  </si>
  <si>
    <t>Střední škola techniky a služeb, Karviná, příspěvková organizace</t>
  </si>
  <si>
    <t>P13</t>
  </si>
  <si>
    <t>Masarykova střední škola zemědělská a Vyšší odborná škola, Opava, příspěvková organizace</t>
  </si>
  <si>
    <t>P14</t>
  </si>
  <si>
    <t>Střední škola, Jablunkov, příspěvková organizace</t>
  </si>
  <si>
    <t>P15</t>
  </si>
  <si>
    <t>Střední odborná škola a Základní škola, Město Albrechtice, příspěvková organizace</t>
  </si>
  <si>
    <t>P16</t>
  </si>
  <si>
    <t>Střední průmysová škola chemická akademika Heyrovského, Ostrava, příspěvková organizace</t>
  </si>
  <si>
    <t>P17</t>
  </si>
  <si>
    <t>Střední průmyslová škola a Obchodní akademie, Bruntál, příspěvková organizace</t>
  </si>
  <si>
    <t>P18</t>
  </si>
  <si>
    <t>Střední průmyslová škola elektrotechnická, Havířov, příspěvková organizace</t>
  </si>
  <si>
    <t>P19</t>
  </si>
  <si>
    <t>Střední průmyslová škola stavební, Opava, příspěvková organizace</t>
  </si>
  <si>
    <t>P20</t>
  </si>
  <si>
    <t xml:space="preserve">Střední zahradnická škola, Ostrava, příspěvková organizace </t>
  </si>
  <si>
    <t>P21</t>
  </si>
  <si>
    <t>Střední zdravotnická škola a Vyšší odborná škola zdravotnická, Ostrava, příspěvková organizace</t>
  </si>
  <si>
    <t>P22</t>
  </si>
  <si>
    <t>Wichterlovo gymnázium, Ostrava-Poruba, příspěvková organizace</t>
  </si>
  <si>
    <t>P23</t>
  </si>
  <si>
    <t>Střední škola teleinformatiky, Ostrava, příspěvková organizace</t>
  </si>
  <si>
    <t>P24</t>
  </si>
  <si>
    <t>Obchodní akademie a Vyšší odborná škola sociální, Ostrava-Mariánské Hory, příspěvková organizace</t>
  </si>
  <si>
    <t>P25</t>
  </si>
  <si>
    <t>Krajské zařízení pro další vzdělávání pedagogických pracovníků a informační centrum, Nový Jičín, příspěvková organizace</t>
  </si>
  <si>
    <t>P26</t>
  </si>
  <si>
    <t>P27</t>
  </si>
  <si>
    <t>P28</t>
  </si>
  <si>
    <t>Ostravská univerzita</t>
  </si>
  <si>
    <t>P29</t>
  </si>
  <si>
    <t>P30</t>
  </si>
  <si>
    <t>P31</t>
  </si>
  <si>
    <t>Vysoká škola báňská - Technická univerzita Ostrava</t>
  </si>
  <si>
    <t>P32</t>
  </si>
  <si>
    <t xml:space="preserve">Český svaz ochránců přírody Pramenička </t>
  </si>
  <si>
    <t>P33</t>
  </si>
  <si>
    <t>Celé Česko čte dětem o.p.s.</t>
  </si>
  <si>
    <t>P34</t>
  </si>
  <si>
    <t>BrainBrush, z. s.</t>
  </si>
  <si>
    <t>P35</t>
  </si>
  <si>
    <t>Dohodneme se, z. s.</t>
  </si>
  <si>
    <t>P36</t>
  </si>
  <si>
    <t>KORU Hope, z. ú.</t>
  </si>
  <si>
    <t>P37</t>
  </si>
  <si>
    <t>P38</t>
  </si>
  <si>
    <t>Kulturní centrum Bílovec, příspěvková organizace</t>
  </si>
  <si>
    <t>P39</t>
  </si>
  <si>
    <t>P40</t>
  </si>
  <si>
    <t>MAS Hrubý Jeseník, z.s.</t>
  </si>
  <si>
    <t>P41</t>
  </si>
  <si>
    <t>Základní škola a mateřská škola Český Těšín Pod Zvonek, příspěvková organizace</t>
  </si>
  <si>
    <t>P42</t>
  </si>
  <si>
    <t>Základní škola a mateřská škola Český Těšín Hrabina, příspěvková organizace</t>
  </si>
  <si>
    <t>P43</t>
  </si>
  <si>
    <t>Základní škola a Mateřská škola, Baška, příspěvková organizace</t>
  </si>
  <si>
    <t>P44</t>
  </si>
  <si>
    <t>Základní škola národního umělce Petra Bezruče, Frýdek-Místek, tř. T. G. Masaryka 454</t>
  </si>
  <si>
    <t>P45</t>
  </si>
  <si>
    <t>Středisko volného času Klíč, příspěvková organizace</t>
  </si>
  <si>
    <t>P46</t>
  </si>
  <si>
    <t>Základní škola Frýdlant nad Ostravicí, Komenského 420, příspěvková organizace</t>
  </si>
  <si>
    <t>P47</t>
  </si>
  <si>
    <t>Základní škola Havířov-Šumbark Školní 1/814 okres Karviná, příspěvková organizace</t>
  </si>
  <si>
    <t>P48</t>
  </si>
  <si>
    <t>Místní akční skupina Hlučínsko z.s.</t>
  </si>
  <si>
    <t>P49</t>
  </si>
  <si>
    <t>Dům dětí a mládeže, Jablunkov, Dukelská 145, příspěvková organizace</t>
  </si>
  <si>
    <t>P50</t>
  </si>
  <si>
    <t>Základní škola a Mateřská škola Bukovec, příspěvková organizace</t>
  </si>
  <si>
    <t>P51</t>
  </si>
  <si>
    <t>P52</t>
  </si>
  <si>
    <t>Statutární město Karviná</t>
  </si>
  <si>
    <t>P53</t>
  </si>
  <si>
    <t>Základní a Mateřská škola Štramberk</t>
  </si>
  <si>
    <t>P54</t>
  </si>
  <si>
    <t>Základní škola a Mateřská škola Kopřivnice, 17. listopadu 1225, okres Nový Jičín, příspěvková organizace</t>
  </si>
  <si>
    <t>P55</t>
  </si>
  <si>
    <t>Mateřská škola a Základní škola Klíček</t>
  </si>
  <si>
    <t>P56</t>
  </si>
  <si>
    <t>Středisko volného času Krnov, příspěvková organizace</t>
  </si>
  <si>
    <t>P57</t>
  </si>
  <si>
    <t>Základní škola a Mateřská škola Jindřichov, okres Bruntál</t>
  </si>
  <si>
    <t>P58</t>
  </si>
  <si>
    <t>Místní akční skupina Opavsko z.s.</t>
  </si>
  <si>
    <t>P59</t>
  </si>
  <si>
    <t>Středisko volného času Korunka, Ostrava - Mariánské Hory, příspěvková organizace</t>
  </si>
  <si>
    <t>P60</t>
  </si>
  <si>
    <t>Středisko volného času, Ostrava - Zábřeh, příspěvková organizace</t>
  </si>
  <si>
    <t>P61</t>
  </si>
  <si>
    <t>Středisko volného času, Ostrava - Moravská Ostrava, příspěvková organizace</t>
  </si>
  <si>
    <t>P62</t>
  </si>
  <si>
    <t>Dům dětí a mládeže Vratimov, příspěvková organizace</t>
  </si>
  <si>
    <t>P63</t>
  </si>
  <si>
    <t>Základní škola a Mateřská škola Horní Město, okres Bruntál, příspěvková organizace</t>
  </si>
  <si>
    <t>P64</t>
  </si>
  <si>
    <t>Středisko volného času Rýmařov, okres Bruntál</t>
  </si>
  <si>
    <t>P65</t>
  </si>
  <si>
    <t>Dům dětí a mládeže, Třinec, příspěvková organizace</t>
  </si>
  <si>
    <t>P66</t>
  </si>
  <si>
    <t>Masarykova Základní škola a mateřská škola Hnojník 120, okres Frýdek-Místek, příspěvková organizace</t>
  </si>
  <si>
    <t>P67</t>
  </si>
  <si>
    <t>Základní škola a mateřská škola Bystřice, příspěvková organizace</t>
  </si>
  <si>
    <t>P68</t>
  </si>
  <si>
    <t>AVE ART Ostrava, vyšší odborná škola, střední umělecká škola a základní umělecká škola, s.r.o.</t>
  </si>
  <si>
    <t>P69</t>
  </si>
  <si>
    <t>GOODWILL - vyšší odborná škola, s.r.o.</t>
  </si>
  <si>
    <t>P70</t>
  </si>
  <si>
    <t>Gymnázium Františka Živného, Bohumín, Jana Palacha 794, příspěvková organizace</t>
  </si>
  <si>
    <t>P71</t>
  </si>
  <si>
    <t>Gymnázium Josefa Božka, Český Těšín, příspěvková organizace</t>
  </si>
  <si>
    <t>P72</t>
  </si>
  <si>
    <t>Gymnázium Josefa Kainara, Hlučín, příspěvková organizace</t>
  </si>
  <si>
    <t>P73</t>
  </si>
  <si>
    <t>Gymnázium Olgy Havlové, Ostrava - Poruba, příspěvková organizace</t>
  </si>
  <si>
    <t>P74</t>
  </si>
  <si>
    <t>Gymnázium, základní škola a mateřská škola Hello s.r.o.</t>
  </si>
  <si>
    <t>P75</t>
  </si>
  <si>
    <t>Masarykovo gymnázium, Příbor, příspěvková organizace</t>
  </si>
  <si>
    <t>P76</t>
  </si>
  <si>
    <t>Střední odborná škola, Frýdek-Místek, příspěvková organizace</t>
  </si>
  <si>
    <t>P77</t>
  </si>
  <si>
    <t>Soukromá vyšší odborná škola podnikatelská, s.r.o.</t>
  </si>
  <si>
    <t>P78</t>
  </si>
  <si>
    <t>Střední škola hotelnictví a služeb a Vyšší odborná škola, Opava, příspěvková organizace</t>
  </si>
  <si>
    <t>P79</t>
  </si>
  <si>
    <t xml:space="preserve">Střední škola služeb a podnikání, Ostrava-Poruba, příspěvková organizace </t>
  </si>
  <si>
    <t>P80</t>
  </si>
  <si>
    <t>Střední škola společného stravování, Ostrava-Hrabůvka, příspěvková organizace</t>
  </si>
  <si>
    <t>P81</t>
  </si>
  <si>
    <t>Střední škola, Havířov-Prostřední Suchá, příspěvková organizace</t>
  </si>
  <si>
    <t>P82</t>
  </si>
  <si>
    <t>Střední škola, Odry, příspěvková organizace</t>
  </si>
  <si>
    <t>P83</t>
  </si>
  <si>
    <t>Střední zdravotnická škola, Karviná, příspěvková organizace</t>
  </si>
  <si>
    <t>P84</t>
  </si>
  <si>
    <t>TŘINECKÁ OBCHODNÍ AKADEMIE INFORMAČNÍCH TECHNOLOGIÍ A VEŘEJNÉ SPRÁVY, s.r.o.</t>
  </si>
  <si>
    <t>P85</t>
  </si>
  <si>
    <t>Vyšší odborná škola Mediální tvorby</t>
  </si>
  <si>
    <t>P86</t>
  </si>
  <si>
    <t>Všeobecné a sportovní gymnázium, Bruntál, příspěvková organizace</t>
  </si>
  <si>
    <t>P87</t>
  </si>
  <si>
    <t>EDUCA - Střední odborná škola, s.r.o.</t>
  </si>
  <si>
    <t>P88</t>
  </si>
  <si>
    <t>Hotelová škola, Frenštát pod Radhoštěm, příspěvková organizace</t>
  </si>
  <si>
    <t>P89</t>
  </si>
  <si>
    <t>AHOL - Střední škola gastronomie, turismu a lázeňství</t>
  </si>
  <si>
    <t>P90</t>
  </si>
  <si>
    <t>Gymnázium a Střední odborná škola, Frýdek-Místek, Cihelní 410, příspěvková organizace</t>
  </si>
  <si>
    <t>P91</t>
  </si>
  <si>
    <t>Střední škola, Bohumín, příspěvková organizace</t>
  </si>
  <si>
    <t>P92</t>
  </si>
  <si>
    <t>Střední umělecká škola, Ostrava, příspěvková organizace</t>
  </si>
  <si>
    <t>P93</t>
  </si>
  <si>
    <t>Jazykové gymnázium Pavla Tigrida, Ostrava-Poruba, příspěvková organizace</t>
  </si>
  <si>
    <t>P94</t>
  </si>
  <si>
    <t>AHOL - Vyšší odborná škola</t>
  </si>
  <si>
    <t>P95</t>
  </si>
  <si>
    <t>Střední odborné učiliště DAKOL, s. r. o.</t>
  </si>
  <si>
    <t>P96</t>
  </si>
  <si>
    <t>Vyšší odborná škola DAKOL a Střední škola DAKOL, o. p. s.</t>
  </si>
  <si>
    <t>13644327</t>
  </si>
  <si>
    <t>00602141</t>
  </si>
  <si>
    <t>00577235</t>
  </si>
  <si>
    <t>00601331</t>
  </si>
  <si>
    <t>00845299</t>
  </si>
  <si>
    <t>13644301</t>
  </si>
  <si>
    <t>00601659</t>
  </si>
  <si>
    <t>00846279</t>
  </si>
  <si>
    <t>00100340</t>
  </si>
  <si>
    <t>00100307</t>
  </si>
  <si>
    <t>00602124</t>
  </si>
  <si>
    <t>00601322</t>
  </si>
  <si>
    <t>00602027</t>
  </si>
  <si>
    <t>00600920</t>
  </si>
  <si>
    <t>00842702</t>
  </si>
  <si>
    <t>00845329</t>
  </si>
  <si>
    <t>00602086</t>
  </si>
  <si>
    <t>62330403</t>
  </si>
  <si>
    <t>08747709</t>
  </si>
  <si>
    <t>27767612</t>
  </si>
  <si>
    <t>08378126</t>
  </si>
  <si>
    <t>06661688</t>
  </si>
  <si>
    <t>09407642</t>
  </si>
  <si>
    <t>02235412</t>
  </si>
  <si>
    <t>29445191</t>
  </si>
  <si>
    <t>27028640</t>
  </si>
  <si>
    <t>48004693</t>
  </si>
  <si>
    <t>72545933</t>
  </si>
  <si>
    <t>70985570</t>
  </si>
  <si>
    <t>60045965</t>
  </si>
  <si>
    <t>75105993</t>
  </si>
  <si>
    <t>73184519</t>
  </si>
  <si>
    <t>70958149</t>
  </si>
  <si>
    <t>27044939</t>
  </si>
  <si>
    <t>75088380</t>
  </si>
  <si>
    <t>75027283</t>
  </si>
  <si>
    <t>70640076</t>
  </si>
  <si>
    <t>00297534</t>
  </si>
  <si>
    <t>60336293</t>
  </si>
  <si>
    <t>47998121</t>
  </si>
  <si>
    <t>71341099</t>
  </si>
  <si>
    <t>75079356</t>
  </si>
  <si>
    <t>70645469</t>
  </si>
  <si>
    <t>27023818</t>
  </si>
  <si>
    <t>75080508</t>
  </si>
  <si>
    <t>75080516</t>
  </si>
  <si>
    <t>75080559</t>
  </si>
  <si>
    <t>75086778</t>
  </si>
  <si>
    <t>73184276</t>
  </si>
  <si>
    <t>65471385</t>
  </si>
  <si>
    <t>75089424</t>
  </si>
  <si>
    <t>75026708</t>
  </si>
  <si>
    <t>70942641</t>
  </si>
  <si>
    <t>25862391</t>
  </si>
  <si>
    <t>25364294</t>
  </si>
  <si>
    <t>62331205</t>
  </si>
  <si>
    <t>62331639</t>
  </si>
  <si>
    <t>47813091</t>
  </si>
  <si>
    <t>00602159</t>
  </si>
  <si>
    <t>26829690</t>
  </si>
  <si>
    <t>00601641</t>
  </si>
  <si>
    <t>00844691</t>
  </si>
  <si>
    <t>25375172</t>
  </si>
  <si>
    <t>72547651</t>
  </si>
  <si>
    <t>00575933</t>
  </si>
  <si>
    <t>00577260</t>
  </si>
  <si>
    <t>13644271</t>
  </si>
  <si>
    <t>00577910</t>
  </si>
  <si>
    <t>00844985</t>
  </si>
  <si>
    <t>61944084</t>
  </si>
  <si>
    <t>71341200</t>
  </si>
  <si>
    <t>00601357</t>
  </si>
  <si>
    <t>64087859</t>
  </si>
  <si>
    <t>00576441</t>
  </si>
  <si>
    <t>71340815</t>
  </si>
  <si>
    <t>00846881</t>
  </si>
  <si>
    <t>66932581</t>
  </si>
  <si>
    <t>00602051</t>
  </si>
  <si>
    <t>61989011</t>
  </si>
  <si>
    <t>25355414</t>
  </si>
  <si>
    <t>25831101</t>
  </si>
  <si>
    <t>25353446</t>
  </si>
  <si>
    <t>Partner č.</t>
  </si>
  <si>
    <t>Název organizace</t>
  </si>
  <si>
    <t>IČO</t>
  </si>
  <si>
    <t>Rozpočet partnera (Kč)</t>
  </si>
  <si>
    <t>1. zálohová platba</t>
  </si>
  <si>
    <t>ORG</t>
  </si>
  <si>
    <t>3464001309</t>
  </si>
  <si>
    <t>3464001204</t>
  </si>
  <si>
    <t>3464001316</t>
  </si>
  <si>
    <t>3464001130</t>
  </si>
  <si>
    <t>3464001333</t>
  </si>
  <si>
    <t>3464001315</t>
  </si>
  <si>
    <t>3464001313</t>
  </si>
  <si>
    <t>3464001339</t>
  </si>
  <si>
    <t>3464001117</t>
  </si>
  <si>
    <t>3464001345</t>
  </si>
  <si>
    <t>3464003517</t>
  </si>
  <si>
    <t>3464001317</t>
  </si>
  <si>
    <t>3464001225</t>
  </si>
  <si>
    <t>3464001351</t>
  </si>
  <si>
    <t>3464001348</t>
  </si>
  <si>
    <t>3464001202</t>
  </si>
  <si>
    <t>3464001232</t>
  </si>
  <si>
    <t>3464001211</t>
  </si>
  <si>
    <t>3464001223</t>
  </si>
  <si>
    <t>3464001207</t>
  </si>
  <si>
    <t>3464001210</t>
  </si>
  <si>
    <t>3464001105</t>
  </si>
  <si>
    <t>3464001304</t>
  </si>
  <si>
    <t>3464001205</t>
  </si>
  <si>
    <t>3464001818</t>
  </si>
  <si>
    <t>3464006956</t>
  </si>
  <si>
    <t>3464008214</t>
  </si>
  <si>
    <t>3464007219</t>
  </si>
  <si>
    <t>3464007429</t>
  </si>
  <si>
    <t>3464008080</t>
  </si>
  <si>
    <t>3464009123</t>
  </si>
  <si>
    <t>3464009161</t>
  </si>
  <si>
    <t>3464009124</t>
  </si>
  <si>
    <t>3464009126</t>
  </si>
  <si>
    <t>3464009125</t>
  </si>
  <si>
    <t>3464006060</t>
  </si>
  <si>
    <t>3464010402</t>
  </si>
  <si>
    <t>3464003227</t>
  </si>
  <si>
    <t>3464008082</t>
  </si>
  <si>
    <t>3464010311</t>
  </si>
  <si>
    <t>3464010201</t>
  </si>
  <si>
    <t>3464010209</t>
  </si>
  <si>
    <t>3464010241</t>
  </si>
  <si>
    <t>3464010322</t>
  </si>
  <si>
    <t>3464009202</t>
  </si>
  <si>
    <t>3464010257</t>
  </si>
  <si>
    <t>3464010252</t>
  </si>
  <si>
    <t>3464010332</t>
  </si>
  <si>
    <t>3464010442</t>
  </si>
  <si>
    <t>3464010441</t>
  </si>
  <si>
    <t>3464003608</t>
  </si>
  <si>
    <t>3464010136</t>
  </si>
  <si>
    <t>3464010144</t>
  </si>
  <si>
    <t>3464009201</t>
  </si>
  <si>
    <t>3464010628</t>
  </si>
  <si>
    <t>3464010291</t>
  </si>
  <si>
    <t>3464010173</t>
  </si>
  <si>
    <t>3464010178</t>
  </si>
  <si>
    <t>3464010279</t>
  </si>
  <si>
    <t>3464010272</t>
  </si>
  <si>
    <t>3464010271</t>
  </si>
  <si>
    <t>3464003120</t>
  </si>
  <si>
    <t>3464003507</t>
  </si>
  <si>
    <t>3464001109</t>
  </si>
  <si>
    <t>3464001110</t>
  </si>
  <si>
    <t>3464001120</t>
  </si>
  <si>
    <t>3464001104</t>
  </si>
  <si>
    <t>3464003126</t>
  </si>
  <si>
    <t>3464001119</t>
  </si>
  <si>
    <t>3464001337</t>
  </si>
  <si>
    <t>3464003114</t>
  </si>
  <si>
    <t>3464001236</t>
  </si>
  <si>
    <t>3464001310</t>
  </si>
  <si>
    <t>3464001307</t>
  </si>
  <si>
    <t>3464001314</t>
  </si>
  <si>
    <t>3464001329</t>
  </si>
  <si>
    <t>3464001217</t>
  </si>
  <si>
    <t>3464003509</t>
  </si>
  <si>
    <t>3464003129</t>
  </si>
  <si>
    <t>3464001128</t>
  </si>
  <si>
    <t>3464003303</t>
  </si>
  <si>
    <t>3464001324</t>
  </si>
  <si>
    <t>3464003124</t>
  </si>
  <si>
    <t>3464001125</t>
  </si>
  <si>
    <t>3464001312</t>
  </si>
  <si>
    <t>3464001209</t>
  </si>
  <si>
    <t>3464001107</t>
  </si>
  <si>
    <t>3464003116</t>
  </si>
  <si>
    <t>3464003223</t>
  </si>
  <si>
    <t>3464003224</t>
  </si>
  <si>
    <t>2. zálohová platba</t>
  </si>
  <si>
    <t>NN (%)</t>
  </si>
  <si>
    <t>investice</t>
  </si>
  <si>
    <t>neinvestice</t>
  </si>
  <si>
    <t>Soukromá základní škola PIANETA, s.r.o.</t>
  </si>
  <si>
    <t>Základní škola H. Sienkiewicze s polským jazykem vyučovacím Jablunkov, příspěvková organizace</t>
  </si>
  <si>
    <t>PN (Kč)</t>
  </si>
  <si>
    <t>NN (Kč)</t>
  </si>
  <si>
    <t>Přehled finančních údajů ke Smlouvám o partnerství s finančním příspěvkem a Smlouvám o partnerství a poskytnutí dotace
- projekt "Odborné, kariérové a polytechnické vzdělávání v MSK II", reg.č. CZ.02.3.68/0.0/0.0/19_078/0019613</t>
  </si>
  <si>
    <t>Střední průmyslová škola chemická akademika Heyrovského, Ostrava, příspěvková organizace</t>
  </si>
  <si>
    <t>22755110</t>
  </si>
  <si>
    <t>Centrum kompetencí, z.s.</t>
  </si>
  <si>
    <t>70966141</t>
  </si>
  <si>
    <t>Moravskoslezský krajský šachový svaz (MKŠS)</t>
  </si>
  <si>
    <t>75125285</t>
  </si>
  <si>
    <t>Dolní oblast VÍTKOVICE, z.s.</t>
  </si>
  <si>
    <t>45248591</t>
  </si>
  <si>
    <t>Mensa České republiky</t>
  </si>
  <si>
    <t>61989100</t>
  </si>
  <si>
    <t>Přehled finančních údajů ke Smlouvám o partnerství s finančním příspěvkem
- projekt "Odborné, kariérové a polytechnické vzdělávání v MSK II", reg.č. CZ.02.3.68/0.0/0.0/19_078/0019613</t>
  </si>
  <si>
    <t>Přehled finančních údajů ke Smlouvám o partnerství a poskytnutí dotace
- projekt "Odborné, kariérové a polytechnické vzdělávání v MSK II", reg.č. CZ.02.3.68/0.0/0.0/19_078/0019613</t>
  </si>
  <si>
    <t>Moravskoslezský pakt zaměstnanosti, z.s.</t>
  </si>
  <si>
    <t>07864507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</si>
</sst>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4" fontId="3" fillId="0" borderId="10" xfId="0" applyNumberFormat="1" applyFont="1" applyBorder="1" applyAlignment="1">
      <alignment horizontal="right"/>
    </xf>
    <xf numFmtId="4" fontId="1" fillId="0" borderId="5" xfId="0" applyNumberFormat="1" applyFont="1" applyBorder="1"/>
    <xf numFmtId="164" fontId="1" fillId="0" borderId="5" xfId="0" applyNumberFormat="1" applyFont="1" applyBorder="1"/>
    <xf numFmtId="0" fontId="1" fillId="0" borderId="12" xfId="0" applyFont="1" applyBorder="1"/>
    <xf numFmtId="0" fontId="1" fillId="0" borderId="7" xfId="0" applyFont="1" applyBorder="1"/>
    <xf numFmtId="0" fontId="1" fillId="0" borderId="8" xfId="0" applyFont="1" applyBorder="1" applyAlignment="1">
      <alignment wrapText="1"/>
    </xf>
    <xf numFmtId="49" fontId="3" fillId="0" borderId="13" xfId="0" applyNumberFormat="1" applyFont="1" applyBorder="1" applyAlignment="1">
      <alignment horizontal="right"/>
    </xf>
    <xf numFmtId="4" fontId="1" fillId="0" borderId="8" xfId="0" applyNumberFormat="1" applyFont="1" applyBorder="1"/>
    <xf numFmtId="164" fontId="1" fillId="0" borderId="8" xfId="0" applyNumberFormat="1" applyFont="1" applyBorder="1"/>
    <xf numFmtId="3" fontId="1" fillId="0" borderId="11" xfId="0" applyNumberFormat="1" applyFont="1" applyBorder="1"/>
    <xf numFmtId="3" fontId="1" fillId="0" borderId="3" xfId="0" applyNumberFormat="1" applyFont="1" applyBorder="1"/>
    <xf numFmtId="3" fontId="1" fillId="0" borderId="14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3" fontId="2" fillId="0" borderId="16" xfId="0" applyNumberFormat="1" applyFont="1" applyBorder="1"/>
    <xf numFmtId="3" fontId="1" fillId="0" borderId="5" xfId="0" applyNumberFormat="1" applyFont="1" applyBorder="1"/>
    <xf numFmtId="1" fontId="3" fillId="0" borderId="6" xfId="0" applyNumberFormat="1" applyFont="1" applyBorder="1" applyAlignment="1">
      <alignment horizontal="center"/>
    </xf>
    <xf numFmtId="3" fontId="1" fillId="0" borderId="1" xfId="0" applyNumberFormat="1" applyFont="1" applyBorder="1"/>
    <xf numFmtId="1" fontId="3" fillId="0" borderId="18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4" fontId="2" fillId="0" borderId="16" xfId="0" applyNumberFormat="1" applyFont="1" applyBorder="1"/>
    <xf numFmtId="0" fontId="2" fillId="0" borderId="8" xfId="0" applyFont="1" applyBorder="1" applyAlignment="1">
      <alignment horizontal="center" wrapText="1"/>
    </xf>
    <xf numFmtId="0" fontId="1" fillId="2" borderId="12" xfId="0" applyFont="1" applyFill="1" applyBorder="1"/>
    <xf numFmtId="0" fontId="1" fillId="0" borderId="12" xfId="0" applyFont="1" applyFill="1" applyBorder="1"/>
    <xf numFmtId="0" fontId="1" fillId="2" borderId="1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right"/>
    </xf>
    <xf numFmtId="4" fontId="1" fillId="2" borderId="1" xfId="0" applyNumberFormat="1" applyFont="1" applyFill="1" applyBorder="1"/>
    <xf numFmtId="164" fontId="1" fillId="2" borderId="1" xfId="0" applyNumberFormat="1" applyFont="1" applyFill="1" applyBorder="1"/>
    <xf numFmtId="3" fontId="1" fillId="2" borderId="3" xfId="0" applyNumberFormat="1" applyFont="1" applyFill="1" applyBorder="1"/>
    <xf numFmtId="3" fontId="1" fillId="2" borderId="1" xfId="0" applyNumberFormat="1" applyFont="1" applyFill="1" applyBorder="1"/>
    <xf numFmtId="1" fontId="3" fillId="2" borderId="18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09CF-8C6B-429F-B759-CA504F897324}">
  <sheetPr>
    <pageSetUpPr fitToPage="1"/>
  </sheetPr>
  <dimension ref="A1:L101"/>
  <sheetViews>
    <sheetView tabSelected="1" topLeftCell="A20" workbookViewId="0">
      <selection activeCell="L30" sqref="L30"/>
    </sheetView>
  </sheetViews>
  <sheetFormatPr defaultRowHeight="12.75" x14ac:dyDescent="0.2"/>
  <cols>
    <col min="1" max="1" width="7.5703125" style="1" customWidth="1"/>
    <col min="2" max="2" width="62.7109375" style="1" customWidth="1"/>
    <col min="3" max="3" width="10.85546875" style="1" customWidth="1"/>
    <col min="4" max="8" width="14.28515625" style="1" customWidth="1"/>
    <col min="9" max="9" width="9.140625" style="1"/>
    <col min="10" max="11" width="13.5703125" style="1" customWidth="1"/>
    <col min="12" max="12" width="15.42578125" style="1" customWidth="1"/>
    <col min="13" max="16384" width="9.140625" style="1"/>
  </cols>
  <sheetData>
    <row r="1" spans="1:12" ht="29.25" customHeight="1" x14ac:dyDescent="0.2">
      <c r="A1" s="47" t="s">
        <v>372</v>
      </c>
      <c r="B1" s="47"/>
      <c r="C1" s="47"/>
      <c r="D1" s="47"/>
      <c r="E1" s="47"/>
      <c r="F1" s="47"/>
      <c r="G1" s="47"/>
      <c r="H1" s="47"/>
    </row>
    <row r="2" spans="1:12" ht="13.5" thickBot="1" x14ac:dyDescent="0.25"/>
    <row r="3" spans="1:12" ht="25.5" customHeight="1" x14ac:dyDescent="0.2">
      <c r="A3" s="48" t="s">
        <v>268</v>
      </c>
      <c r="B3" s="50" t="s">
        <v>269</v>
      </c>
      <c r="C3" s="50" t="s">
        <v>270</v>
      </c>
      <c r="D3" s="52" t="s">
        <v>271</v>
      </c>
      <c r="E3" s="52"/>
      <c r="F3" s="52"/>
      <c r="G3" s="52"/>
      <c r="H3" s="52"/>
      <c r="I3" s="52"/>
      <c r="J3" s="50" t="s">
        <v>272</v>
      </c>
      <c r="K3" s="50" t="s">
        <v>364</v>
      </c>
      <c r="L3" s="45" t="s">
        <v>273</v>
      </c>
    </row>
    <row r="4" spans="1:12" ht="13.5" thickBot="1" x14ac:dyDescent="0.25">
      <c r="A4" s="49"/>
      <c r="B4" s="51"/>
      <c r="C4" s="51"/>
      <c r="D4" s="8" t="s">
        <v>0</v>
      </c>
      <c r="E4" s="32" t="s">
        <v>366</v>
      </c>
      <c r="F4" s="32" t="s">
        <v>367</v>
      </c>
      <c r="G4" s="33" t="s">
        <v>370</v>
      </c>
      <c r="H4" s="8" t="s">
        <v>371</v>
      </c>
      <c r="I4" s="8" t="s">
        <v>365</v>
      </c>
      <c r="J4" s="51"/>
      <c r="K4" s="51"/>
      <c r="L4" s="46"/>
    </row>
    <row r="5" spans="1:12" ht="25.5" customHeight="1" x14ac:dyDescent="0.2">
      <c r="A5" s="9" t="s">
        <v>1</v>
      </c>
      <c r="B5" s="10" t="s">
        <v>2</v>
      </c>
      <c r="C5" s="11" t="s">
        <v>186</v>
      </c>
      <c r="D5" s="12">
        <v>15312757.300000001</v>
      </c>
      <c r="E5" s="12">
        <v>4754276</v>
      </c>
      <c r="F5" s="12">
        <v>10558481.300000001</v>
      </c>
      <c r="G5" s="5">
        <f t="shared" ref="G5:G41" si="0">D5-H5</f>
        <v>14650894</v>
      </c>
      <c r="H5" s="12">
        <v>661863.30000000005</v>
      </c>
      <c r="I5" s="13">
        <v>0.05</v>
      </c>
      <c r="J5" s="20">
        <f>ROUND(D5*0.1,0)</f>
        <v>1531276</v>
      </c>
      <c r="K5" s="27">
        <f>ROUND(D5*0.2,0)</f>
        <v>3062551</v>
      </c>
      <c r="L5" s="28" t="s">
        <v>274</v>
      </c>
    </row>
    <row r="6" spans="1:12" ht="25.5" customHeight="1" x14ac:dyDescent="0.2">
      <c r="A6" s="14" t="s">
        <v>3</v>
      </c>
      <c r="B6" s="7" t="s">
        <v>4</v>
      </c>
      <c r="C6" s="2" t="s">
        <v>187</v>
      </c>
      <c r="D6" s="5">
        <v>15503497.550000001</v>
      </c>
      <c r="E6" s="5">
        <v>6979553</v>
      </c>
      <c r="F6" s="5">
        <v>8523944.5500000007</v>
      </c>
      <c r="G6" s="5">
        <f t="shared" si="0"/>
        <v>14810723</v>
      </c>
      <c r="H6" s="5">
        <v>692774.55</v>
      </c>
      <c r="I6" s="6">
        <v>0.05</v>
      </c>
      <c r="J6" s="21">
        <f>ROUND(D6*0.1,0)</f>
        <v>1550350</v>
      </c>
      <c r="K6" s="29">
        <f t="shared" ref="K6:K69" si="1">ROUND(D6*0.2,0)</f>
        <v>3100700</v>
      </c>
      <c r="L6" s="30" t="s">
        <v>275</v>
      </c>
    </row>
    <row r="7" spans="1:12" ht="25.5" customHeight="1" x14ac:dyDescent="0.2">
      <c r="A7" s="14" t="s">
        <v>5</v>
      </c>
      <c r="B7" s="7" t="s">
        <v>6</v>
      </c>
      <c r="C7" s="2" t="s">
        <v>188</v>
      </c>
      <c r="D7" s="5">
        <v>9453131.0999999996</v>
      </c>
      <c r="E7" s="5">
        <v>355693</v>
      </c>
      <c r="F7" s="5">
        <v>9097438.0999999996</v>
      </c>
      <c r="G7" s="5">
        <f t="shared" si="0"/>
        <v>9027848</v>
      </c>
      <c r="H7" s="5">
        <v>425283.1</v>
      </c>
      <c r="I7" s="6">
        <v>5.5E-2</v>
      </c>
      <c r="J7" s="21">
        <f t="shared" ref="J7:J70" si="2">ROUND(D7*0.1,0)</f>
        <v>945313</v>
      </c>
      <c r="K7" s="29">
        <f t="shared" si="1"/>
        <v>1890626</v>
      </c>
      <c r="L7" s="30" t="s">
        <v>276</v>
      </c>
    </row>
    <row r="8" spans="1:12" ht="25.5" customHeight="1" x14ac:dyDescent="0.2">
      <c r="A8" s="14" t="s">
        <v>7</v>
      </c>
      <c r="B8" s="7" t="s">
        <v>8</v>
      </c>
      <c r="C8" s="2" t="s">
        <v>189</v>
      </c>
      <c r="D8" s="5">
        <v>11917865.35</v>
      </c>
      <c r="E8" s="5">
        <v>7236107</v>
      </c>
      <c r="F8" s="5">
        <v>4681758.3499999996</v>
      </c>
      <c r="G8" s="5">
        <f t="shared" si="0"/>
        <v>11380958</v>
      </c>
      <c r="H8" s="5">
        <v>536907.35</v>
      </c>
      <c r="I8" s="6">
        <v>0.05</v>
      </c>
      <c r="J8" s="21">
        <f t="shared" si="2"/>
        <v>1191787</v>
      </c>
      <c r="K8" s="29">
        <f t="shared" si="1"/>
        <v>2383573</v>
      </c>
      <c r="L8" s="30" t="s">
        <v>277</v>
      </c>
    </row>
    <row r="9" spans="1:12" ht="25.5" customHeight="1" x14ac:dyDescent="0.2">
      <c r="A9" s="14" t="s">
        <v>9</v>
      </c>
      <c r="B9" s="7" t="s">
        <v>10</v>
      </c>
      <c r="C9" s="2" t="s">
        <v>190</v>
      </c>
      <c r="D9" s="5">
        <v>12522835.65</v>
      </c>
      <c r="E9" s="5">
        <v>5951499</v>
      </c>
      <c r="F9" s="5">
        <v>6571336.6500000004</v>
      </c>
      <c r="G9" s="5">
        <f t="shared" si="0"/>
        <v>11933107</v>
      </c>
      <c r="H9" s="5">
        <v>589728.65</v>
      </c>
      <c r="I9" s="6">
        <v>0.05</v>
      </c>
      <c r="J9" s="21">
        <f t="shared" si="2"/>
        <v>1252284</v>
      </c>
      <c r="K9" s="29">
        <f t="shared" si="1"/>
        <v>2504567</v>
      </c>
      <c r="L9" s="30" t="s">
        <v>278</v>
      </c>
    </row>
    <row r="10" spans="1:12" ht="25.5" customHeight="1" x14ac:dyDescent="0.2">
      <c r="A10" s="14" t="s">
        <v>11</v>
      </c>
      <c r="B10" s="7" t="s">
        <v>12</v>
      </c>
      <c r="C10" s="3">
        <v>13644289</v>
      </c>
      <c r="D10" s="5">
        <v>11866675.029999999</v>
      </c>
      <c r="E10" s="5">
        <v>2336324</v>
      </c>
      <c r="F10" s="5">
        <v>9530351.0250000004</v>
      </c>
      <c r="G10" s="5">
        <f t="shared" si="0"/>
        <v>11315297</v>
      </c>
      <c r="H10" s="5">
        <v>551378.03</v>
      </c>
      <c r="I10" s="6">
        <v>5.5E-2</v>
      </c>
      <c r="J10" s="21">
        <f t="shared" si="2"/>
        <v>1186668</v>
      </c>
      <c r="K10" s="29">
        <f t="shared" si="1"/>
        <v>2373335</v>
      </c>
      <c r="L10" s="30" t="s">
        <v>279</v>
      </c>
    </row>
    <row r="11" spans="1:12" ht="25.5" customHeight="1" x14ac:dyDescent="0.2">
      <c r="A11" s="14" t="s">
        <v>13</v>
      </c>
      <c r="B11" s="7" t="s">
        <v>14</v>
      </c>
      <c r="C11" s="3">
        <v>68321261</v>
      </c>
      <c r="D11" s="5">
        <v>17135782.199999999</v>
      </c>
      <c r="E11" s="5">
        <v>3526784</v>
      </c>
      <c r="F11" s="5">
        <v>13608998.199999999</v>
      </c>
      <c r="G11" s="5">
        <f t="shared" si="0"/>
        <v>16370962</v>
      </c>
      <c r="H11" s="5">
        <v>764820.20000000007</v>
      </c>
      <c r="I11" s="6">
        <v>0.05</v>
      </c>
      <c r="J11" s="21">
        <f t="shared" si="2"/>
        <v>1713578</v>
      </c>
      <c r="K11" s="29">
        <f t="shared" si="1"/>
        <v>3427156</v>
      </c>
      <c r="L11" s="30" t="s">
        <v>280</v>
      </c>
    </row>
    <row r="12" spans="1:12" ht="25.5" customHeight="1" x14ac:dyDescent="0.2">
      <c r="A12" s="14" t="s">
        <v>15</v>
      </c>
      <c r="B12" s="7" t="s">
        <v>16</v>
      </c>
      <c r="C12" s="3" t="s">
        <v>191</v>
      </c>
      <c r="D12" s="5">
        <v>15049409.98</v>
      </c>
      <c r="E12" s="5">
        <v>3690344</v>
      </c>
      <c r="F12" s="5">
        <v>11359065.98</v>
      </c>
      <c r="G12" s="5">
        <f t="shared" si="0"/>
        <v>14327324</v>
      </c>
      <c r="H12" s="5">
        <v>722085.98</v>
      </c>
      <c r="I12" s="6">
        <v>5.5E-2</v>
      </c>
      <c r="J12" s="21">
        <f t="shared" si="2"/>
        <v>1504941</v>
      </c>
      <c r="K12" s="29">
        <f t="shared" si="1"/>
        <v>3009882</v>
      </c>
      <c r="L12" s="30" t="s">
        <v>281</v>
      </c>
    </row>
    <row r="13" spans="1:12" ht="25.5" customHeight="1" x14ac:dyDescent="0.2">
      <c r="A13" s="14" t="s">
        <v>17</v>
      </c>
      <c r="B13" s="7" t="s">
        <v>18</v>
      </c>
      <c r="C13" s="3" t="s">
        <v>192</v>
      </c>
      <c r="D13" s="5">
        <v>11864167.050000001</v>
      </c>
      <c r="E13" s="5">
        <v>4601824</v>
      </c>
      <c r="F13" s="5">
        <v>7262343.0499999998</v>
      </c>
      <c r="G13" s="5">
        <f t="shared" si="0"/>
        <v>11325187</v>
      </c>
      <c r="H13" s="5">
        <v>538980.05000000005</v>
      </c>
      <c r="I13" s="6">
        <v>0.05</v>
      </c>
      <c r="J13" s="21">
        <f t="shared" si="2"/>
        <v>1186417</v>
      </c>
      <c r="K13" s="29">
        <f t="shared" si="1"/>
        <v>2372833</v>
      </c>
      <c r="L13" s="30" t="s">
        <v>282</v>
      </c>
    </row>
    <row r="14" spans="1:12" ht="25.5" customHeight="1" x14ac:dyDescent="0.2">
      <c r="A14" s="14" t="s">
        <v>19</v>
      </c>
      <c r="B14" s="7" t="s">
        <v>20</v>
      </c>
      <c r="C14" s="3" t="s">
        <v>193</v>
      </c>
      <c r="D14" s="5">
        <v>7161352.2999999998</v>
      </c>
      <c r="E14" s="5">
        <v>1409650</v>
      </c>
      <c r="F14" s="5">
        <v>5751702.2999999998</v>
      </c>
      <c r="G14" s="5">
        <f t="shared" si="0"/>
        <v>6823902</v>
      </c>
      <c r="H14" s="5">
        <v>337450.3</v>
      </c>
      <c r="I14" s="6">
        <v>5.5E-2</v>
      </c>
      <c r="J14" s="21">
        <f t="shared" si="2"/>
        <v>716135</v>
      </c>
      <c r="K14" s="29">
        <f t="shared" si="1"/>
        <v>1432270</v>
      </c>
      <c r="L14" s="30" t="s">
        <v>283</v>
      </c>
    </row>
    <row r="15" spans="1:12" ht="25.5" customHeight="1" x14ac:dyDescent="0.2">
      <c r="A15" s="14" t="s">
        <v>21</v>
      </c>
      <c r="B15" s="7" t="s">
        <v>22</v>
      </c>
      <c r="C15" s="3">
        <v>27856216</v>
      </c>
      <c r="D15" s="5">
        <v>13029933.9</v>
      </c>
      <c r="E15" s="5">
        <v>5718500</v>
      </c>
      <c r="F15" s="5">
        <v>7311433.9000000004</v>
      </c>
      <c r="G15" s="5">
        <f t="shared" si="0"/>
        <v>12431887</v>
      </c>
      <c r="H15" s="5">
        <v>598046.9</v>
      </c>
      <c r="I15" s="6">
        <v>0.05</v>
      </c>
      <c r="J15" s="21">
        <f t="shared" si="2"/>
        <v>1302993</v>
      </c>
      <c r="K15" s="29">
        <f t="shared" si="1"/>
        <v>2605987</v>
      </c>
      <c r="L15" s="30" t="s">
        <v>284</v>
      </c>
    </row>
    <row r="16" spans="1:12" ht="25.5" customHeight="1" x14ac:dyDescent="0.2">
      <c r="A16" s="14" t="s">
        <v>23</v>
      </c>
      <c r="B16" s="7" t="s">
        <v>24</v>
      </c>
      <c r="C16" s="3">
        <v>13644254</v>
      </c>
      <c r="D16" s="5">
        <v>11065839.67</v>
      </c>
      <c r="E16" s="5">
        <v>4086396</v>
      </c>
      <c r="F16" s="5">
        <v>6979443.665</v>
      </c>
      <c r="G16" s="5">
        <f t="shared" si="0"/>
        <v>10540947</v>
      </c>
      <c r="H16" s="5">
        <v>524892.67000000004</v>
      </c>
      <c r="I16" s="6">
        <v>5.5E-2</v>
      </c>
      <c r="J16" s="21">
        <f t="shared" si="2"/>
        <v>1106584</v>
      </c>
      <c r="K16" s="29">
        <f t="shared" si="1"/>
        <v>2213168</v>
      </c>
      <c r="L16" s="30" t="s">
        <v>285</v>
      </c>
    </row>
    <row r="17" spans="1:12" ht="25.5" customHeight="1" x14ac:dyDescent="0.2">
      <c r="A17" s="14" t="s">
        <v>25</v>
      </c>
      <c r="B17" s="7" t="s">
        <v>26</v>
      </c>
      <c r="C17" s="3">
        <v>47813130</v>
      </c>
      <c r="D17" s="5">
        <v>13004166.6</v>
      </c>
      <c r="E17" s="5">
        <v>5635060</v>
      </c>
      <c r="F17" s="5">
        <v>7369106.5999999996</v>
      </c>
      <c r="G17" s="5">
        <f t="shared" si="0"/>
        <v>12408632</v>
      </c>
      <c r="H17" s="5">
        <v>595534.6</v>
      </c>
      <c r="I17" s="6">
        <v>0.05</v>
      </c>
      <c r="J17" s="21">
        <f t="shared" si="2"/>
        <v>1300417</v>
      </c>
      <c r="K17" s="29">
        <f t="shared" si="1"/>
        <v>2600833</v>
      </c>
      <c r="L17" s="30" t="s">
        <v>286</v>
      </c>
    </row>
    <row r="18" spans="1:12" ht="25.5" customHeight="1" x14ac:dyDescent="0.2">
      <c r="A18" s="14" t="s">
        <v>27</v>
      </c>
      <c r="B18" s="7" t="s">
        <v>28</v>
      </c>
      <c r="C18" s="3" t="s">
        <v>194</v>
      </c>
      <c r="D18" s="5">
        <v>15270496.800000001</v>
      </c>
      <c r="E18" s="5">
        <v>6971244</v>
      </c>
      <c r="F18" s="5">
        <v>8299252.7999999998</v>
      </c>
      <c r="G18" s="5">
        <f t="shared" si="0"/>
        <v>14582532</v>
      </c>
      <c r="H18" s="5">
        <v>687964.8</v>
      </c>
      <c r="I18" s="6">
        <v>0.05</v>
      </c>
      <c r="J18" s="21">
        <f t="shared" si="2"/>
        <v>1527050</v>
      </c>
      <c r="K18" s="29">
        <f t="shared" si="1"/>
        <v>3054099</v>
      </c>
      <c r="L18" s="30" t="s">
        <v>287</v>
      </c>
    </row>
    <row r="19" spans="1:12" ht="25.5" customHeight="1" x14ac:dyDescent="0.2">
      <c r="A19" s="14" t="s">
        <v>29</v>
      </c>
      <c r="B19" s="7" t="s">
        <v>30</v>
      </c>
      <c r="C19" s="3" t="s">
        <v>195</v>
      </c>
      <c r="D19" s="5">
        <v>10179031.699999999</v>
      </c>
      <c r="E19" s="5">
        <v>6810889</v>
      </c>
      <c r="F19" s="5">
        <v>3368142.7</v>
      </c>
      <c r="G19" s="5">
        <f t="shared" si="0"/>
        <v>9715004</v>
      </c>
      <c r="H19" s="5">
        <v>464027.7</v>
      </c>
      <c r="I19" s="6">
        <v>0.05</v>
      </c>
      <c r="J19" s="21">
        <f t="shared" si="2"/>
        <v>1017903</v>
      </c>
      <c r="K19" s="29">
        <f t="shared" si="1"/>
        <v>2035806</v>
      </c>
      <c r="L19" s="30" t="s">
        <v>288</v>
      </c>
    </row>
    <row r="20" spans="1:12" ht="25.5" customHeight="1" x14ac:dyDescent="0.2">
      <c r="A20" s="14" t="s">
        <v>31</v>
      </c>
      <c r="B20" s="7" t="s">
        <v>32</v>
      </c>
      <c r="C20" s="3" t="s">
        <v>196</v>
      </c>
      <c r="D20" s="5">
        <v>5924615.0499999998</v>
      </c>
      <c r="E20" s="5">
        <v>611171</v>
      </c>
      <c r="F20" s="5">
        <v>5313444.0449999999</v>
      </c>
      <c r="G20" s="5">
        <f t="shared" si="0"/>
        <v>5649559</v>
      </c>
      <c r="H20" s="5">
        <v>275056.05</v>
      </c>
      <c r="I20" s="6">
        <v>5.5E-2</v>
      </c>
      <c r="J20" s="21">
        <f t="shared" si="2"/>
        <v>592462</v>
      </c>
      <c r="K20" s="29">
        <f t="shared" si="1"/>
        <v>1184923</v>
      </c>
      <c r="L20" s="30" t="s">
        <v>289</v>
      </c>
    </row>
    <row r="21" spans="1:12" ht="25.5" customHeight="1" x14ac:dyDescent="0.2">
      <c r="A21" s="14" t="s">
        <v>33</v>
      </c>
      <c r="B21" s="7" t="s">
        <v>34</v>
      </c>
      <c r="C21" s="3" t="s">
        <v>197</v>
      </c>
      <c r="D21" s="5">
        <v>13501203.15</v>
      </c>
      <c r="E21" s="5">
        <v>6319865</v>
      </c>
      <c r="F21" s="5">
        <v>7181338.1500000004</v>
      </c>
      <c r="G21" s="5">
        <f t="shared" si="0"/>
        <v>12870283</v>
      </c>
      <c r="H21" s="5">
        <v>630920.15</v>
      </c>
      <c r="I21" s="6">
        <v>0.05</v>
      </c>
      <c r="J21" s="21">
        <f t="shared" si="2"/>
        <v>1350120</v>
      </c>
      <c r="K21" s="29">
        <f t="shared" si="1"/>
        <v>2700241</v>
      </c>
      <c r="L21" s="30" t="s">
        <v>290</v>
      </c>
    </row>
    <row r="22" spans="1:12" ht="25.5" customHeight="1" x14ac:dyDescent="0.2">
      <c r="A22" s="14" t="s">
        <v>35</v>
      </c>
      <c r="B22" s="7" t="s">
        <v>36</v>
      </c>
      <c r="C22" s="3">
        <v>62331574</v>
      </c>
      <c r="D22" s="5">
        <v>10848304.75</v>
      </c>
      <c r="E22" s="5">
        <v>4616780</v>
      </c>
      <c r="F22" s="5">
        <v>6231524.75</v>
      </c>
      <c r="G22" s="5">
        <f t="shared" si="0"/>
        <v>10356071</v>
      </c>
      <c r="H22" s="5">
        <v>492233.75</v>
      </c>
      <c r="I22" s="6">
        <v>0.05</v>
      </c>
      <c r="J22" s="21">
        <f t="shared" si="2"/>
        <v>1084830</v>
      </c>
      <c r="K22" s="29">
        <f t="shared" si="1"/>
        <v>2169661</v>
      </c>
      <c r="L22" s="30" t="s">
        <v>291</v>
      </c>
    </row>
    <row r="23" spans="1:12" ht="25.5" customHeight="1" x14ac:dyDescent="0.2">
      <c r="A23" s="14" t="s">
        <v>37</v>
      </c>
      <c r="B23" s="7" t="s">
        <v>38</v>
      </c>
      <c r="C23" s="3">
        <v>47813148</v>
      </c>
      <c r="D23" s="5">
        <v>7626870.7999999998</v>
      </c>
      <c r="E23" s="5">
        <v>2911632</v>
      </c>
      <c r="F23" s="5">
        <v>4715238.8</v>
      </c>
      <c r="G23" s="5">
        <f t="shared" si="0"/>
        <v>7301134</v>
      </c>
      <c r="H23" s="5">
        <v>325736.80000000005</v>
      </c>
      <c r="I23" s="6">
        <v>0.05</v>
      </c>
      <c r="J23" s="21">
        <f t="shared" si="2"/>
        <v>762687</v>
      </c>
      <c r="K23" s="29">
        <f t="shared" si="1"/>
        <v>1525374</v>
      </c>
      <c r="L23" s="30" t="s">
        <v>292</v>
      </c>
    </row>
    <row r="24" spans="1:12" ht="25.5" customHeight="1" x14ac:dyDescent="0.2">
      <c r="A24" s="14" t="s">
        <v>39</v>
      </c>
      <c r="B24" s="7" t="s">
        <v>40</v>
      </c>
      <c r="C24" s="3" t="s">
        <v>198</v>
      </c>
      <c r="D24" s="5">
        <v>8617527.5600000005</v>
      </c>
      <c r="E24" s="5">
        <v>2877561</v>
      </c>
      <c r="F24" s="5">
        <v>5739966.5549999997</v>
      </c>
      <c r="G24" s="5">
        <f t="shared" si="0"/>
        <v>8192603.0000000009</v>
      </c>
      <c r="H24" s="5">
        <v>424924.56</v>
      </c>
      <c r="I24" s="6">
        <v>5.5E-2</v>
      </c>
      <c r="J24" s="21">
        <f t="shared" si="2"/>
        <v>861753</v>
      </c>
      <c r="K24" s="29">
        <f t="shared" si="1"/>
        <v>1723506</v>
      </c>
      <c r="L24" s="30" t="s">
        <v>293</v>
      </c>
    </row>
    <row r="25" spans="1:12" ht="25.5" customHeight="1" x14ac:dyDescent="0.2">
      <c r="A25" s="14" t="s">
        <v>41</v>
      </c>
      <c r="B25" s="7" t="s">
        <v>42</v>
      </c>
      <c r="C25" s="3" t="s">
        <v>199</v>
      </c>
      <c r="D25" s="5">
        <v>18041068.300000001</v>
      </c>
      <c r="E25" s="5">
        <v>7999696</v>
      </c>
      <c r="F25" s="5">
        <v>10041372.300000001</v>
      </c>
      <c r="G25" s="5">
        <f t="shared" si="0"/>
        <v>17233313</v>
      </c>
      <c r="H25" s="5">
        <v>807755.3</v>
      </c>
      <c r="I25" s="6">
        <v>0.05</v>
      </c>
      <c r="J25" s="21">
        <f t="shared" si="2"/>
        <v>1804107</v>
      </c>
      <c r="K25" s="29">
        <f t="shared" si="1"/>
        <v>3608214</v>
      </c>
      <c r="L25" s="30" t="s">
        <v>294</v>
      </c>
    </row>
    <row r="26" spans="1:12" ht="25.5" customHeight="1" x14ac:dyDescent="0.2">
      <c r="A26" s="14" t="s">
        <v>43</v>
      </c>
      <c r="B26" s="7" t="s">
        <v>44</v>
      </c>
      <c r="C26" s="3" t="s">
        <v>200</v>
      </c>
      <c r="D26" s="5">
        <v>6246475.8600000003</v>
      </c>
      <c r="E26" s="5">
        <v>1212529</v>
      </c>
      <c r="F26" s="5">
        <v>5033946.8600000003</v>
      </c>
      <c r="G26" s="5">
        <f t="shared" si="0"/>
        <v>5930124</v>
      </c>
      <c r="H26" s="5">
        <v>316351.86</v>
      </c>
      <c r="I26" s="6">
        <v>5.5E-2</v>
      </c>
      <c r="J26" s="21">
        <f t="shared" si="2"/>
        <v>624648</v>
      </c>
      <c r="K26" s="29">
        <f t="shared" si="1"/>
        <v>1249295</v>
      </c>
      <c r="L26" s="30" t="s">
        <v>295</v>
      </c>
    </row>
    <row r="27" spans="1:12" ht="25.5" customHeight="1" x14ac:dyDescent="0.2">
      <c r="A27" s="14" t="s">
        <v>45</v>
      </c>
      <c r="B27" s="7" t="s">
        <v>46</v>
      </c>
      <c r="C27" s="3" t="s">
        <v>201</v>
      </c>
      <c r="D27" s="5">
        <v>17292585.050000001</v>
      </c>
      <c r="E27" s="5">
        <v>9215432</v>
      </c>
      <c r="F27" s="5">
        <v>8077153.0499999998</v>
      </c>
      <c r="G27" s="5">
        <f t="shared" si="0"/>
        <v>16529413</v>
      </c>
      <c r="H27" s="5">
        <v>763172.05</v>
      </c>
      <c r="I27" s="6">
        <v>0.05</v>
      </c>
      <c r="J27" s="21">
        <f t="shared" si="2"/>
        <v>1729259</v>
      </c>
      <c r="K27" s="29">
        <f t="shared" si="1"/>
        <v>3458517</v>
      </c>
      <c r="L27" s="30" t="s">
        <v>296</v>
      </c>
    </row>
    <row r="28" spans="1:12" ht="25.5" customHeight="1" x14ac:dyDescent="0.2">
      <c r="A28" s="14" t="s">
        <v>47</v>
      </c>
      <c r="B28" s="7" t="s">
        <v>48</v>
      </c>
      <c r="C28" s="3" t="s">
        <v>202</v>
      </c>
      <c r="D28" s="5">
        <v>5087228.99</v>
      </c>
      <c r="E28" s="5">
        <v>0</v>
      </c>
      <c r="F28" s="5">
        <v>5087228.99</v>
      </c>
      <c r="G28" s="5">
        <f t="shared" si="0"/>
        <v>4822018</v>
      </c>
      <c r="H28" s="5">
        <v>265210.99</v>
      </c>
      <c r="I28" s="6">
        <v>5.5E-2</v>
      </c>
      <c r="J28" s="21">
        <f t="shared" si="2"/>
        <v>508723</v>
      </c>
      <c r="K28" s="29">
        <f t="shared" si="1"/>
        <v>1017446</v>
      </c>
      <c r="L28" s="30" t="s">
        <v>297</v>
      </c>
    </row>
    <row r="29" spans="1:12" ht="25.5" customHeight="1" x14ac:dyDescent="0.2">
      <c r="A29" s="14" t="s">
        <v>49</v>
      </c>
      <c r="B29" s="7" t="s">
        <v>50</v>
      </c>
      <c r="C29" s="3" t="s">
        <v>203</v>
      </c>
      <c r="D29" s="5">
        <v>33255666.079999998</v>
      </c>
      <c r="E29" s="5">
        <v>0</v>
      </c>
      <c r="F29" s="5">
        <v>33255666.079999998</v>
      </c>
      <c r="G29" s="5">
        <f t="shared" si="0"/>
        <v>29692559</v>
      </c>
      <c r="H29" s="5">
        <v>3563107.08</v>
      </c>
      <c r="I29" s="6">
        <v>0.12</v>
      </c>
      <c r="J29" s="21">
        <f t="shared" si="2"/>
        <v>3325567</v>
      </c>
      <c r="K29" s="29">
        <f t="shared" si="1"/>
        <v>6651133</v>
      </c>
      <c r="L29" s="30" t="s">
        <v>298</v>
      </c>
    </row>
    <row r="30" spans="1:12" ht="25.5" customHeight="1" x14ac:dyDescent="0.2">
      <c r="A30" s="36" t="s">
        <v>51</v>
      </c>
      <c r="B30" s="38" t="s">
        <v>385</v>
      </c>
      <c r="C30" s="39" t="s">
        <v>386</v>
      </c>
      <c r="D30" s="40">
        <v>28360775.859999999</v>
      </c>
      <c r="E30" s="40">
        <v>299999</v>
      </c>
      <c r="F30" s="40">
        <v>28060776.859999999</v>
      </c>
      <c r="G30" s="40">
        <f t="shared" si="0"/>
        <v>26882252</v>
      </c>
      <c r="H30" s="40">
        <v>1478523.86</v>
      </c>
      <c r="I30" s="41">
        <v>5.5E-2</v>
      </c>
      <c r="J30" s="42">
        <f t="shared" si="2"/>
        <v>2836078</v>
      </c>
      <c r="K30" s="43">
        <f t="shared" si="1"/>
        <v>5672155</v>
      </c>
      <c r="L30" s="44">
        <v>3464009302</v>
      </c>
    </row>
    <row r="31" spans="1:12" ht="25.5" customHeight="1" x14ac:dyDescent="0.2">
      <c r="A31" s="14" t="s">
        <v>52</v>
      </c>
      <c r="B31" s="7" t="s">
        <v>375</v>
      </c>
      <c r="C31" s="4">
        <v>22755110</v>
      </c>
      <c r="D31" s="5">
        <v>3430352.55</v>
      </c>
      <c r="E31" s="5">
        <v>0</v>
      </c>
      <c r="F31" s="5">
        <v>3430352.5449999999</v>
      </c>
      <c r="G31" s="5">
        <f t="shared" si="0"/>
        <v>3251519</v>
      </c>
      <c r="H31" s="5">
        <v>178833.55</v>
      </c>
      <c r="I31" s="6">
        <v>5.5E-2</v>
      </c>
      <c r="J31" s="21">
        <f t="shared" si="2"/>
        <v>343035</v>
      </c>
      <c r="K31" s="29">
        <f t="shared" si="1"/>
        <v>686071</v>
      </c>
      <c r="L31" s="30" t="s">
        <v>299</v>
      </c>
    </row>
    <row r="32" spans="1:12" ht="25.5" customHeight="1" x14ac:dyDescent="0.2">
      <c r="A32" s="14" t="s">
        <v>53</v>
      </c>
      <c r="B32" s="7" t="s">
        <v>54</v>
      </c>
      <c r="C32" s="4">
        <v>61988987</v>
      </c>
      <c r="D32" s="5">
        <v>4116108.88</v>
      </c>
      <c r="E32" s="5">
        <v>0</v>
      </c>
      <c r="F32" s="5">
        <v>4116108.875</v>
      </c>
      <c r="G32" s="5">
        <f t="shared" si="0"/>
        <v>3901525</v>
      </c>
      <c r="H32" s="5">
        <v>214583.88</v>
      </c>
      <c r="I32" s="6">
        <v>5.5E-2</v>
      </c>
      <c r="J32" s="21">
        <f t="shared" si="2"/>
        <v>411611</v>
      </c>
      <c r="K32" s="29">
        <f t="shared" si="1"/>
        <v>823222</v>
      </c>
      <c r="L32" s="30" t="s">
        <v>300</v>
      </c>
    </row>
    <row r="33" spans="1:12" ht="25.5" customHeight="1" x14ac:dyDescent="0.2">
      <c r="A33" s="14" t="s">
        <v>55</v>
      </c>
      <c r="B33" s="7" t="s">
        <v>379</v>
      </c>
      <c r="C33" s="4">
        <v>75125285</v>
      </c>
      <c r="D33" s="5">
        <v>9072717.2599999998</v>
      </c>
      <c r="E33" s="5">
        <v>0</v>
      </c>
      <c r="F33" s="5">
        <v>9072717.2599999998</v>
      </c>
      <c r="G33" s="5">
        <f t="shared" si="0"/>
        <v>8599732</v>
      </c>
      <c r="H33" s="5">
        <v>472985.26</v>
      </c>
      <c r="I33" s="6">
        <v>5.5E-2</v>
      </c>
      <c r="J33" s="21">
        <f t="shared" si="2"/>
        <v>907272</v>
      </c>
      <c r="K33" s="29">
        <f t="shared" si="1"/>
        <v>1814543</v>
      </c>
      <c r="L33" s="30" t="s">
        <v>301</v>
      </c>
    </row>
    <row r="34" spans="1:12" ht="25.5" customHeight="1" x14ac:dyDescent="0.2">
      <c r="A34" s="14" t="s">
        <v>56</v>
      </c>
      <c r="B34" s="7" t="s">
        <v>381</v>
      </c>
      <c r="C34" s="4">
        <v>45248591</v>
      </c>
      <c r="D34" s="5">
        <v>10227927.49</v>
      </c>
      <c r="E34" s="5">
        <v>0</v>
      </c>
      <c r="F34" s="5">
        <v>10227927.49</v>
      </c>
      <c r="G34" s="5">
        <f t="shared" si="0"/>
        <v>9694718</v>
      </c>
      <c r="H34" s="5">
        <v>533209.49</v>
      </c>
      <c r="I34" s="6">
        <v>5.5E-2</v>
      </c>
      <c r="J34" s="21">
        <f t="shared" si="2"/>
        <v>1022793</v>
      </c>
      <c r="K34" s="29">
        <f t="shared" si="1"/>
        <v>2045585</v>
      </c>
      <c r="L34" s="30" t="s">
        <v>302</v>
      </c>
    </row>
    <row r="35" spans="1:12" ht="25.5" customHeight="1" x14ac:dyDescent="0.2">
      <c r="A35" s="14" t="s">
        <v>57</v>
      </c>
      <c r="B35" s="7" t="s">
        <v>58</v>
      </c>
      <c r="C35" s="4">
        <v>61989100</v>
      </c>
      <c r="D35" s="5">
        <v>12233620.699999999</v>
      </c>
      <c r="E35" s="5">
        <v>227834</v>
      </c>
      <c r="F35" s="5">
        <v>12005786.695</v>
      </c>
      <c r="G35" s="5">
        <f t="shared" si="0"/>
        <v>11595849</v>
      </c>
      <c r="H35" s="5">
        <v>637771.69999999995</v>
      </c>
      <c r="I35" s="6">
        <v>5.5E-2</v>
      </c>
      <c r="J35" s="21">
        <f t="shared" si="2"/>
        <v>1223362</v>
      </c>
      <c r="K35" s="29">
        <f t="shared" si="1"/>
        <v>2446724</v>
      </c>
      <c r="L35" s="30" t="s">
        <v>303</v>
      </c>
    </row>
    <row r="36" spans="1:12" ht="25.5" customHeight="1" x14ac:dyDescent="0.2">
      <c r="A36" s="14" t="s">
        <v>59</v>
      </c>
      <c r="B36" s="7" t="s">
        <v>60</v>
      </c>
      <c r="C36" s="4" t="s">
        <v>204</v>
      </c>
      <c r="D36" s="5">
        <v>1292463.6200000001</v>
      </c>
      <c r="E36" s="5">
        <v>0</v>
      </c>
      <c r="F36" s="5">
        <v>1292463.6200000001</v>
      </c>
      <c r="G36" s="5">
        <f t="shared" si="0"/>
        <v>1225084</v>
      </c>
      <c r="H36" s="5">
        <v>67379.62</v>
      </c>
      <c r="I36" s="6">
        <v>5.5E-2</v>
      </c>
      <c r="J36" s="21">
        <f t="shared" si="2"/>
        <v>129246</v>
      </c>
      <c r="K36" s="29">
        <f t="shared" si="1"/>
        <v>258493</v>
      </c>
      <c r="L36" s="30" t="s">
        <v>304</v>
      </c>
    </row>
    <row r="37" spans="1:12" ht="25.5" customHeight="1" x14ac:dyDescent="0.2">
      <c r="A37" s="14" t="s">
        <v>61</v>
      </c>
      <c r="B37" s="7" t="s">
        <v>62</v>
      </c>
      <c r="C37" s="4" t="s">
        <v>205</v>
      </c>
      <c r="D37" s="5">
        <v>9792219.8800000008</v>
      </c>
      <c r="E37" s="5">
        <v>0</v>
      </c>
      <c r="F37" s="5">
        <v>9792219.875</v>
      </c>
      <c r="G37" s="5">
        <f t="shared" si="0"/>
        <v>9281725</v>
      </c>
      <c r="H37" s="5">
        <v>510494.88</v>
      </c>
      <c r="I37" s="6">
        <v>5.5E-2</v>
      </c>
      <c r="J37" s="21">
        <f t="shared" si="2"/>
        <v>979222</v>
      </c>
      <c r="K37" s="29">
        <f t="shared" si="1"/>
        <v>1958444</v>
      </c>
      <c r="L37" s="30" t="s">
        <v>305</v>
      </c>
    </row>
    <row r="38" spans="1:12" ht="25.5" customHeight="1" x14ac:dyDescent="0.2">
      <c r="A38" s="14" t="s">
        <v>63</v>
      </c>
      <c r="B38" s="7" t="s">
        <v>64</v>
      </c>
      <c r="C38" s="4" t="s">
        <v>206</v>
      </c>
      <c r="D38" s="5">
        <v>1395564.55</v>
      </c>
      <c r="E38" s="5">
        <v>0</v>
      </c>
      <c r="F38" s="5">
        <v>1395564.55</v>
      </c>
      <c r="G38" s="5">
        <f t="shared" si="0"/>
        <v>1322810</v>
      </c>
      <c r="H38" s="5">
        <v>72754.55</v>
      </c>
      <c r="I38" s="6">
        <v>5.5E-2</v>
      </c>
      <c r="J38" s="21">
        <f t="shared" si="2"/>
        <v>139556</v>
      </c>
      <c r="K38" s="29">
        <f t="shared" si="1"/>
        <v>279113</v>
      </c>
      <c r="L38" s="30" t="s">
        <v>306</v>
      </c>
    </row>
    <row r="39" spans="1:12" ht="25.5" customHeight="1" x14ac:dyDescent="0.2">
      <c r="A39" s="14" t="s">
        <v>65</v>
      </c>
      <c r="B39" s="7" t="s">
        <v>66</v>
      </c>
      <c r="C39" s="4" t="s">
        <v>207</v>
      </c>
      <c r="D39" s="5">
        <v>4089234.86</v>
      </c>
      <c r="E39" s="5">
        <v>0</v>
      </c>
      <c r="F39" s="5">
        <v>4089234.86</v>
      </c>
      <c r="G39" s="5">
        <f t="shared" si="0"/>
        <v>3876052</v>
      </c>
      <c r="H39" s="5">
        <v>213182.86000000002</v>
      </c>
      <c r="I39" s="6">
        <v>5.5E-2</v>
      </c>
      <c r="J39" s="21">
        <f t="shared" si="2"/>
        <v>408923</v>
      </c>
      <c r="K39" s="29">
        <f t="shared" si="1"/>
        <v>817847</v>
      </c>
      <c r="L39" s="30" t="s">
        <v>307</v>
      </c>
    </row>
    <row r="40" spans="1:12" ht="25.5" customHeight="1" x14ac:dyDescent="0.2">
      <c r="A40" s="14" t="s">
        <v>67</v>
      </c>
      <c r="B40" s="7" t="s">
        <v>68</v>
      </c>
      <c r="C40" s="4" t="s">
        <v>208</v>
      </c>
      <c r="D40" s="5">
        <v>14844431.310000001</v>
      </c>
      <c r="E40" s="5">
        <v>0</v>
      </c>
      <c r="F40" s="5">
        <v>14844431.305</v>
      </c>
      <c r="G40" s="5">
        <f t="shared" si="0"/>
        <v>14070551</v>
      </c>
      <c r="H40" s="5">
        <v>773880.31</v>
      </c>
      <c r="I40" s="6">
        <v>5.5E-2</v>
      </c>
      <c r="J40" s="21">
        <f t="shared" si="2"/>
        <v>1484443</v>
      </c>
      <c r="K40" s="29">
        <f t="shared" si="1"/>
        <v>2968886</v>
      </c>
      <c r="L40" s="30" t="s">
        <v>308</v>
      </c>
    </row>
    <row r="41" spans="1:12" ht="25.5" customHeight="1" x14ac:dyDescent="0.2">
      <c r="A41" s="14" t="s">
        <v>69</v>
      </c>
      <c r="B41" s="7" t="s">
        <v>377</v>
      </c>
      <c r="C41" s="4">
        <v>70966141</v>
      </c>
      <c r="D41" s="5">
        <v>4819408.8</v>
      </c>
      <c r="E41" s="5">
        <v>0</v>
      </c>
      <c r="F41" s="5">
        <v>4819408.8</v>
      </c>
      <c r="G41" s="5">
        <f t="shared" si="0"/>
        <v>4568160</v>
      </c>
      <c r="H41" s="5">
        <v>251248.8</v>
      </c>
      <c r="I41" s="6">
        <v>5.5E-2</v>
      </c>
      <c r="J41" s="21">
        <f t="shared" si="2"/>
        <v>481941</v>
      </c>
      <c r="K41" s="29">
        <f t="shared" si="1"/>
        <v>963882</v>
      </c>
      <c r="L41" s="30" t="s">
        <v>309</v>
      </c>
    </row>
    <row r="42" spans="1:12" ht="25.5" customHeight="1" x14ac:dyDescent="0.2">
      <c r="A42" s="14" t="s">
        <v>70</v>
      </c>
      <c r="B42" s="7" t="s">
        <v>71</v>
      </c>
      <c r="C42" s="4" t="s">
        <v>209</v>
      </c>
      <c r="D42" s="5">
        <v>243355</v>
      </c>
      <c r="E42" s="5">
        <v>0</v>
      </c>
      <c r="F42" s="5">
        <v>243355</v>
      </c>
      <c r="G42" s="5">
        <f>D42-H42</f>
        <v>243355</v>
      </c>
      <c r="H42" s="5">
        <v>0</v>
      </c>
      <c r="I42" s="6">
        <v>0</v>
      </c>
      <c r="J42" s="21">
        <f t="shared" si="2"/>
        <v>24336</v>
      </c>
      <c r="K42" s="29">
        <f t="shared" si="1"/>
        <v>48671</v>
      </c>
      <c r="L42" s="30" t="s">
        <v>310</v>
      </c>
    </row>
    <row r="43" spans="1:12" ht="25.5" customHeight="1" x14ac:dyDescent="0.2">
      <c r="A43" s="14" t="s">
        <v>72</v>
      </c>
      <c r="B43" s="7" t="s">
        <v>368</v>
      </c>
      <c r="C43" s="4" t="s">
        <v>210</v>
      </c>
      <c r="D43" s="5">
        <v>553488</v>
      </c>
      <c r="E43" s="5">
        <v>0</v>
      </c>
      <c r="F43" s="5">
        <v>553488</v>
      </c>
      <c r="G43" s="5">
        <f t="shared" ref="G43:G100" si="3">D43-H43</f>
        <v>553488</v>
      </c>
      <c r="H43" s="5">
        <v>0</v>
      </c>
      <c r="I43" s="6">
        <v>0</v>
      </c>
      <c r="J43" s="21">
        <f t="shared" si="2"/>
        <v>55349</v>
      </c>
      <c r="K43" s="29">
        <f t="shared" si="1"/>
        <v>110698</v>
      </c>
      <c r="L43" s="30" t="s">
        <v>311</v>
      </c>
    </row>
    <row r="44" spans="1:12" ht="25.5" customHeight="1" x14ac:dyDescent="0.2">
      <c r="A44" s="14" t="s">
        <v>73</v>
      </c>
      <c r="B44" s="7" t="s">
        <v>74</v>
      </c>
      <c r="C44" s="4" t="s">
        <v>211</v>
      </c>
      <c r="D44" s="5">
        <v>776406.8</v>
      </c>
      <c r="E44" s="5">
        <v>0</v>
      </c>
      <c r="F44" s="5">
        <v>776406.8</v>
      </c>
      <c r="G44" s="5">
        <f t="shared" si="3"/>
        <v>746545</v>
      </c>
      <c r="H44" s="5">
        <v>29861.8</v>
      </c>
      <c r="I44" s="6">
        <v>0.04</v>
      </c>
      <c r="J44" s="21">
        <f t="shared" si="2"/>
        <v>77641</v>
      </c>
      <c r="K44" s="29">
        <f t="shared" si="1"/>
        <v>155281</v>
      </c>
      <c r="L44" s="30" t="s">
        <v>312</v>
      </c>
    </row>
    <row r="45" spans="1:12" ht="25.5" customHeight="1" x14ac:dyDescent="0.2">
      <c r="A45" s="14" t="s">
        <v>75</v>
      </c>
      <c r="B45" s="7" t="s">
        <v>76</v>
      </c>
      <c r="C45" s="4" t="s">
        <v>212</v>
      </c>
      <c r="D45" s="5">
        <v>245816</v>
      </c>
      <c r="E45" s="5">
        <v>0</v>
      </c>
      <c r="F45" s="5">
        <v>245816</v>
      </c>
      <c r="G45" s="5">
        <f t="shared" si="3"/>
        <v>245816</v>
      </c>
      <c r="H45" s="5">
        <v>0</v>
      </c>
      <c r="I45" s="6">
        <v>0</v>
      </c>
      <c r="J45" s="21">
        <f t="shared" si="2"/>
        <v>24582</v>
      </c>
      <c r="K45" s="29">
        <f t="shared" si="1"/>
        <v>49163</v>
      </c>
      <c r="L45" s="30" t="s">
        <v>313</v>
      </c>
    </row>
    <row r="46" spans="1:12" ht="25.5" customHeight="1" x14ac:dyDescent="0.2">
      <c r="A46" s="14" t="s">
        <v>77</v>
      </c>
      <c r="B46" s="7" t="s">
        <v>78</v>
      </c>
      <c r="C46" s="4" t="s">
        <v>213</v>
      </c>
      <c r="D46" s="5">
        <v>334698</v>
      </c>
      <c r="E46" s="5">
        <v>0</v>
      </c>
      <c r="F46" s="5">
        <v>334698</v>
      </c>
      <c r="G46" s="5">
        <f t="shared" si="3"/>
        <v>334698</v>
      </c>
      <c r="H46" s="5">
        <v>0</v>
      </c>
      <c r="I46" s="6">
        <v>0</v>
      </c>
      <c r="J46" s="21">
        <f t="shared" si="2"/>
        <v>33470</v>
      </c>
      <c r="K46" s="29">
        <f t="shared" si="1"/>
        <v>66940</v>
      </c>
      <c r="L46" s="30" t="s">
        <v>313</v>
      </c>
    </row>
    <row r="47" spans="1:12" ht="25.5" customHeight="1" x14ac:dyDescent="0.2">
      <c r="A47" s="14" t="s">
        <v>79</v>
      </c>
      <c r="B47" s="7" t="s">
        <v>80</v>
      </c>
      <c r="C47" s="4" t="s">
        <v>214</v>
      </c>
      <c r="D47" s="5">
        <v>479267</v>
      </c>
      <c r="E47" s="5">
        <v>0</v>
      </c>
      <c r="F47" s="5">
        <v>479267</v>
      </c>
      <c r="G47" s="5">
        <f t="shared" si="3"/>
        <v>479267</v>
      </c>
      <c r="H47" s="5">
        <v>0</v>
      </c>
      <c r="I47" s="6">
        <v>0</v>
      </c>
      <c r="J47" s="21">
        <f t="shared" si="2"/>
        <v>47927</v>
      </c>
      <c r="K47" s="29">
        <f t="shared" si="1"/>
        <v>95853</v>
      </c>
      <c r="L47" s="30" t="s">
        <v>314</v>
      </c>
    </row>
    <row r="48" spans="1:12" ht="25.5" customHeight="1" x14ac:dyDescent="0.2">
      <c r="A48" s="14" t="s">
        <v>81</v>
      </c>
      <c r="B48" s="7" t="s">
        <v>82</v>
      </c>
      <c r="C48" s="4" t="s">
        <v>215</v>
      </c>
      <c r="D48" s="5">
        <v>219045</v>
      </c>
      <c r="E48" s="5">
        <v>0</v>
      </c>
      <c r="F48" s="5">
        <v>219045</v>
      </c>
      <c r="G48" s="5">
        <f t="shared" si="3"/>
        <v>219045</v>
      </c>
      <c r="H48" s="5">
        <v>0</v>
      </c>
      <c r="I48" s="6">
        <v>0</v>
      </c>
      <c r="J48" s="21">
        <f t="shared" si="2"/>
        <v>21905</v>
      </c>
      <c r="K48" s="29">
        <f t="shared" si="1"/>
        <v>43809</v>
      </c>
      <c r="L48" s="30" t="s">
        <v>315</v>
      </c>
    </row>
    <row r="49" spans="1:12" ht="25.5" customHeight="1" x14ac:dyDescent="0.2">
      <c r="A49" s="14" t="s">
        <v>83</v>
      </c>
      <c r="B49" s="7" t="s">
        <v>84</v>
      </c>
      <c r="C49" s="4" t="s">
        <v>216</v>
      </c>
      <c r="D49" s="5">
        <v>361053</v>
      </c>
      <c r="E49" s="5">
        <v>0</v>
      </c>
      <c r="F49" s="5">
        <v>361053</v>
      </c>
      <c r="G49" s="5">
        <f t="shared" si="3"/>
        <v>361053</v>
      </c>
      <c r="H49" s="5">
        <v>0</v>
      </c>
      <c r="I49" s="6">
        <v>0</v>
      </c>
      <c r="J49" s="21">
        <f t="shared" si="2"/>
        <v>36105</v>
      </c>
      <c r="K49" s="29">
        <f t="shared" si="1"/>
        <v>72211</v>
      </c>
      <c r="L49" s="30" t="s">
        <v>315</v>
      </c>
    </row>
    <row r="50" spans="1:12" ht="25.5" customHeight="1" x14ac:dyDescent="0.2">
      <c r="A50" s="14" t="s">
        <v>85</v>
      </c>
      <c r="B50" s="7" t="s">
        <v>86</v>
      </c>
      <c r="C50" s="4" t="s">
        <v>217</v>
      </c>
      <c r="D50" s="5">
        <v>926953</v>
      </c>
      <c r="E50" s="5">
        <v>0</v>
      </c>
      <c r="F50" s="5">
        <v>926953</v>
      </c>
      <c r="G50" s="5">
        <f t="shared" si="3"/>
        <v>926953</v>
      </c>
      <c r="H50" s="5">
        <v>0</v>
      </c>
      <c r="I50" s="6">
        <v>0</v>
      </c>
      <c r="J50" s="21">
        <f t="shared" si="2"/>
        <v>92695</v>
      </c>
      <c r="K50" s="29">
        <f t="shared" si="1"/>
        <v>185391</v>
      </c>
      <c r="L50" s="30" t="s">
        <v>316</v>
      </c>
    </row>
    <row r="51" spans="1:12" ht="25.5" customHeight="1" x14ac:dyDescent="0.2">
      <c r="A51" s="14" t="s">
        <v>87</v>
      </c>
      <c r="B51" s="7" t="s">
        <v>88</v>
      </c>
      <c r="C51" s="4" t="s">
        <v>218</v>
      </c>
      <c r="D51" s="5">
        <v>320000</v>
      </c>
      <c r="E51" s="5">
        <v>0</v>
      </c>
      <c r="F51" s="5">
        <v>320000</v>
      </c>
      <c r="G51" s="5">
        <f t="shared" si="3"/>
        <v>320000</v>
      </c>
      <c r="H51" s="5">
        <v>0</v>
      </c>
      <c r="I51" s="6">
        <v>0</v>
      </c>
      <c r="J51" s="21">
        <f t="shared" si="2"/>
        <v>32000</v>
      </c>
      <c r="K51" s="29">
        <f t="shared" si="1"/>
        <v>64000</v>
      </c>
      <c r="L51" s="30" t="s">
        <v>317</v>
      </c>
    </row>
    <row r="52" spans="1:12" ht="25.5" customHeight="1" x14ac:dyDescent="0.2">
      <c r="A52" s="14" t="s">
        <v>89</v>
      </c>
      <c r="B52" s="7" t="s">
        <v>90</v>
      </c>
      <c r="C52" s="4" t="s">
        <v>219</v>
      </c>
      <c r="D52" s="5">
        <v>1624392.64</v>
      </c>
      <c r="E52" s="5">
        <v>0</v>
      </c>
      <c r="F52" s="5">
        <v>1624392.64</v>
      </c>
      <c r="G52" s="5">
        <f t="shared" si="3"/>
        <v>1561916</v>
      </c>
      <c r="H52" s="5">
        <v>62476.639999999999</v>
      </c>
      <c r="I52" s="6">
        <v>0.04</v>
      </c>
      <c r="J52" s="21">
        <f t="shared" si="2"/>
        <v>162439</v>
      </c>
      <c r="K52" s="29">
        <f t="shared" si="1"/>
        <v>324879</v>
      </c>
      <c r="L52" s="30" t="s">
        <v>318</v>
      </c>
    </row>
    <row r="53" spans="1:12" ht="25.5" customHeight="1" x14ac:dyDescent="0.2">
      <c r="A53" s="14" t="s">
        <v>91</v>
      </c>
      <c r="B53" s="7" t="s">
        <v>92</v>
      </c>
      <c r="C53" s="4" t="s">
        <v>220</v>
      </c>
      <c r="D53" s="5">
        <v>217200</v>
      </c>
      <c r="E53" s="5">
        <v>0</v>
      </c>
      <c r="F53" s="5">
        <v>217200</v>
      </c>
      <c r="G53" s="5">
        <f t="shared" si="3"/>
        <v>217200</v>
      </c>
      <c r="H53" s="5">
        <v>0</v>
      </c>
      <c r="I53" s="6">
        <v>0</v>
      </c>
      <c r="J53" s="21">
        <f t="shared" si="2"/>
        <v>21720</v>
      </c>
      <c r="K53" s="29">
        <f t="shared" si="1"/>
        <v>43440</v>
      </c>
      <c r="L53" s="30" t="s">
        <v>319</v>
      </c>
    </row>
    <row r="54" spans="1:12" ht="25.5" customHeight="1" x14ac:dyDescent="0.2">
      <c r="A54" s="14" t="s">
        <v>93</v>
      </c>
      <c r="B54" s="7" t="s">
        <v>94</v>
      </c>
      <c r="C54" s="4" t="s">
        <v>221</v>
      </c>
      <c r="D54" s="5">
        <v>213339</v>
      </c>
      <c r="E54" s="5">
        <v>0</v>
      </c>
      <c r="F54" s="5">
        <v>213339</v>
      </c>
      <c r="G54" s="5">
        <f t="shared" si="3"/>
        <v>213339</v>
      </c>
      <c r="H54" s="5">
        <v>0</v>
      </c>
      <c r="I54" s="6">
        <v>0</v>
      </c>
      <c r="J54" s="21">
        <f t="shared" si="2"/>
        <v>21334</v>
      </c>
      <c r="K54" s="29">
        <f t="shared" si="1"/>
        <v>42668</v>
      </c>
      <c r="L54" s="30" t="s">
        <v>320</v>
      </c>
    </row>
    <row r="55" spans="1:12" ht="25.5" customHeight="1" x14ac:dyDescent="0.2">
      <c r="A55" s="14" t="s">
        <v>95</v>
      </c>
      <c r="B55" s="7" t="s">
        <v>369</v>
      </c>
      <c r="C55" s="4" t="s">
        <v>222</v>
      </c>
      <c r="D55" s="5">
        <v>280416</v>
      </c>
      <c r="E55" s="5">
        <v>0</v>
      </c>
      <c r="F55" s="5">
        <v>280416</v>
      </c>
      <c r="G55" s="5">
        <f t="shared" si="3"/>
        <v>280416</v>
      </c>
      <c r="H55" s="5">
        <v>0</v>
      </c>
      <c r="I55" s="6">
        <v>0</v>
      </c>
      <c r="J55" s="21">
        <f t="shared" si="2"/>
        <v>28042</v>
      </c>
      <c r="K55" s="29">
        <f t="shared" si="1"/>
        <v>56083</v>
      </c>
      <c r="L55" s="30" t="s">
        <v>319</v>
      </c>
    </row>
    <row r="56" spans="1:12" ht="25.5" customHeight="1" x14ac:dyDescent="0.2">
      <c r="A56" s="14" t="s">
        <v>96</v>
      </c>
      <c r="B56" s="7" t="s">
        <v>97</v>
      </c>
      <c r="C56" s="4" t="s">
        <v>223</v>
      </c>
      <c r="D56" s="5">
        <v>1213880</v>
      </c>
      <c r="E56" s="5">
        <v>0</v>
      </c>
      <c r="F56" s="5">
        <v>1213880</v>
      </c>
      <c r="G56" s="5">
        <f t="shared" si="3"/>
        <v>1213880</v>
      </c>
      <c r="H56" s="5">
        <v>0</v>
      </c>
      <c r="I56" s="6">
        <v>0</v>
      </c>
      <c r="J56" s="21">
        <f t="shared" si="2"/>
        <v>121388</v>
      </c>
      <c r="K56" s="29">
        <f t="shared" si="1"/>
        <v>242776</v>
      </c>
      <c r="L56" s="30" t="s">
        <v>321</v>
      </c>
    </row>
    <row r="57" spans="1:12" ht="25.5" customHeight="1" x14ac:dyDescent="0.2">
      <c r="A57" s="14" t="s">
        <v>98</v>
      </c>
      <c r="B57" s="7" t="s">
        <v>99</v>
      </c>
      <c r="C57" s="4" t="s">
        <v>224</v>
      </c>
      <c r="D57" s="5">
        <v>684219</v>
      </c>
      <c r="E57" s="5">
        <v>0</v>
      </c>
      <c r="F57" s="5">
        <v>684219</v>
      </c>
      <c r="G57" s="5">
        <f t="shared" si="3"/>
        <v>684219</v>
      </c>
      <c r="H57" s="5">
        <v>0</v>
      </c>
      <c r="I57" s="6">
        <v>0</v>
      </c>
      <c r="J57" s="21">
        <f t="shared" si="2"/>
        <v>68422</v>
      </c>
      <c r="K57" s="29">
        <f t="shared" si="1"/>
        <v>136844</v>
      </c>
      <c r="L57" s="30" t="s">
        <v>322</v>
      </c>
    </row>
    <row r="58" spans="1:12" ht="25.5" customHeight="1" x14ac:dyDescent="0.2">
      <c r="A58" s="14" t="s">
        <v>100</v>
      </c>
      <c r="B58" s="7" t="s">
        <v>101</v>
      </c>
      <c r="C58" s="4" t="s">
        <v>225</v>
      </c>
      <c r="D58" s="5">
        <v>330268</v>
      </c>
      <c r="E58" s="5">
        <v>0</v>
      </c>
      <c r="F58" s="5">
        <v>330268</v>
      </c>
      <c r="G58" s="5">
        <f t="shared" si="3"/>
        <v>330268</v>
      </c>
      <c r="H58" s="5">
        <v>0</v>
      </c>
      <c r="I58" s="6">
        <v>0</v>
      </c>
      <c r="J58" s="21">
        <f t="shared" si="2"/>
        <v>33027</v>
      </c>
      <c r="K58" s="29">
        <f t="shared" si="1"/>
        <v>66054</v>
      </c>
      <c r="L58" s="30" t="s">
        <v>323</v>
      </c>
    </row>
    <row r="59" spans="1:12" ht="25.5" customHeight="1" x14ac:dyDescent="0.2">
      <c r="A59" s="14" t="s">
        <v>102</v>
      </c>
      <c r="B59" s="7" t="s">
        <v>103</v>
      </c>
      <c r="C59" s="4" t="s">
        <v>226</v>
      </c>
      <c r="D59" s="5">
        <v>253293</v>
      </c>
      <c r="E59" s="5">
        <v>0</v>
      </c>
      <c r="F59" s="5">
        <v>253293</v>
      </c>
      <c r="G59" s="5">
        <f t="shared" si="3"/>
        <v>253293</v>
      </c>
      <c r="H59" s="5">
        <v>0</v>
      </c>
      <c r="I59" s="6">
        <v>0</v>
      </c>
      <c r="J59" s="21">
        <f t="shared" si="2"/>
        <v>25329</v>
      </c>
      <c r="K59" s="29">
        <f t="shared" si="1"/>
        <v>50659</v>
      </c>
      <c r="L59" s="30" t="s">
        <v>324</v>
      </c>
    </row>
    <row r="60" spans="1:12" ht="25.5" customHeight="1" x14ac:dyDescent="0.2">
      <c r="A60" s="14" t="s">
        <v>104</v>
      </c>
      <c r="B60" s="7" t="s">
        <v>105</v>
      </c>
      <c r="C60" s="4" t="s">
        <v>227</v>
      </c>
      <c r="D60" s="5">
        <v>256437</v>
      </c>
      <c r="E60" s="5">
        <v>0</v>
      </c>
      <c r="F60" s="5">
        <v>256437</v>
      </c>
      <c r="G60" s="5">
        <f t="shared" si="3"/>
        <v>256437</v>
      </c>
      <c r="H60" s="5">
        <v>0</v>
      </c>
      <c r="I60" s="6">
        <v>0</v>
      </c>
      <c r="J60" s="21">
        <f t="shared" si="2"/>
        <v>25644</v>
      </c>
      <c r="K60" s="29">
        <f t="shared" si="1"/>
        <v>51287</v>
      </c>
      <c r="L60" s="30" t="s">
        <v>325</v>
      </c>
    </row>
    <row r="61" spans="1:12" ht="25.5" customHeight="1" x14ac:dyDescent="0.2">
      <c r="A61" s="14" t="s">
        <v>106</v>
      </c>
      <c r="B61" s="7" t="s">
        <v>107</v>
      </c>
      <c r="C61" s="4" t="s">
        <v>228</v>
      </c>
      <c r="D61" s="5">
        <v>388310</v>
      </c>
      <c r="E61" s="5">
        <v>0</v>
      </c>
      <c r="F61" s="5">
        <v>388310</v>
      </c>
      <c r="G61" s="5">
        <f t="shared" si="3"/>
        <v>388310</v>
      </c>
      <c r="H61" s="5">
        <v>0</v>
      </c>
      <c r="I61" s="6">
        <v>0</v>
      </c>
      <c r="J61" s="21">
        <f t="shared" si="2"/>
        <v>38831</v>
      </c>
      <c r="K61" s="29">
        <f t="shared" si="1"/>
        <v>77662</v>
      </c>
      <c r="L61" s="30" t="s">
        <v>326</v>
      </c>
    </row>
    <row r="62" spans="1:12" ht="25.5" customHeight="1" x14ac:dyDescent="0.2">
      <c r="A62" s="14" t="s">
        <v>108</v>
      </c>
      <c r="B62" s="7" t="s">
        <v>109</v>
      </c>
      <c r="C62" s="4" t="s">
        <v>229</v>
      </c>
      <c r="D62" s="5">
        <v>2051578.8799999999</v>
      </c>
      <c r="E62" s="5">
        <v>0</v>
      </c>
      <c r="F62" s="5">
        <v>2051578.8799999999</v>
      </c>
      <c r="G62" s="5">
        <f t="shared" si="3"/>
        <v>1972672</v>
      </c>
      <c r="H62" s="5">
        <v>78906.880000000005</v>
      </c>
      <c r="I62" s="6">
        <v>0.04</v>
      </c>
      <c r="J62" s="21">
        <f t="shared" si="2"/>
        <v>205158</v>
      </c>
      <c r="K62" s="29">
        <f t="shared" si="1"/>
        <v>410316</v>
      </c>
      <c r="L62" s="30" t="s">
        <v>327</v>
      </c>
    </row>
    <row r="63" spans="1:12" ht="25.5" customHeight="1" x14ac:dyDescent="0.2">
      <c r="A63" s="14" t="s">
        <v>110</v>
      </c>
      <c r="B63" s="7" t="s">
        <v>111</v>
      </c>
      <c r="C63" s="4" t="s">
        <v>230</v>
      </c>
      <c r="D63" s="5">
        <v>230540</v>
      </c>
      <c r="E63" s="5">
        <v>0</v>
      </c>
      <c r="F63" s="5">
        <v>230540</v>
      </c>
      <c r="G63" s="5">
        <f t="shared" si="3"/>
        <v>230540</v>
      </c>
      <c r="H63" s="5">
        <v>0</v>
      </c>
      <c r="I63" s="6">
        <v>0</v>
      </c>
      <c r="J63" s="21">
        <f t="shared" si="2"/>
        <v>23054</v>
      </c>
      <c r="K63" s="29">
        <f t="shared" si="1"/>
        <v>46108</v>
      </c>
      <c r="L63" s="30" t="s">
        <v>328</v>
      </c>
    </row>
    <row r="64" spans="1:12" ht="25.5" customHeight="1" x14ac:dyDescent="0.2">
      <c r="A64" s="14" t="s">
        <v>112</v>
      </c>
      <c r="B64" s="7" t="s">
        <v>113</v>
      </c>
      <c r="C64" s="4" t="s">
        <v>231</v>
      </c>
      <c r="D64" s="5">
        <v>250262</v>
      </c>
      <c r="E64" s="5">
        <v>0</v>
      </c>
      <c r="F64" s="5">
        <v>250262</v>
      </c>
      <c r="G64" s="5">
        <f t="shared" si="3"/>
        <v>250262</v>
      </c>
      <c r="H64" s="5">
        <v>0</v>
      </c>
      <c r="I64" s="6">
        <v>0</v>
      </c>
      <c r="J64" s="21">
        <f t="shared" si="2"/>
        <v>25026</v>
      </c>
      <c r="K64" s="29">
        <f t="shared" si="1"/>
        <v>50052</v>
      </c>
      <c r="L64" s="30" t="s">
        <v>328</v>
      </c>
    </row>
    <row r="65" spans="1:12" ht="25.5" customHeight="1" x14ac:dyDescent="0.2">
      <c r="A65" s="14" t="s">
        <v>114</v>
      </c>
      <c r="B65" s="7" t="s">
        <v>115</v>
      </c>
      <c r="C65" s="4" t="s">
        <v>232</v>
      </c>
      <c r="D65" s="5">
        <v>232630</v>
      </c>
      <c r="E65" s="5">
        <v>0</v>
      </c>
      <c r="F65" s="5">
        <v>232630</v>
      </c>
      <c r="G65" s="5">
        <f t="shared" si="3"/>
        <v>232630</v>
      </c>
      <c r="H65" s="5">
        <v>0</v>
      </c>
      <c r="I65" s="6">
        <v>0</v>
      </c>
      <c r="J65" s="21">
        <f t="shared" si="2"/>
        <v>23263</v>
      </c>
      <c r="K65" s="29">
        <f t="shared" si="1"/>
        <v>46526</v>
      </c>
      <c r="L65" s="30" t="s">
        <v>328</v>
      </c>
    </row>
    <row r="66" spans="1:12" ht="25.5" customHeight="1" x14ac:dyDescent="0.2">
      <c r="A66" s="14" t="s">
        <v>116</v>
      </c>
      <c r="B66" s="7" t="s">
        <v>117</v>
      </c>
      <c r="C66" s="4" t="s">
        <v>233</v>
      </c>
      <c r="D66" s="5">
        <v>250000</v>
      </c>
      <c r="E66" s="5">
        <v>0</v>
      </c>
      <c r="F66" s="5">
        <v>250000</v>
      </c>
      <c r="G66" s="5">
        <f t="shared" si="3"/>
        <v>250000</v>
      </c>
      <c r="H66" s="5">
        <v>0</v>
      </c>
      <c r="I66" s="6">
        <v>0</v>
      </c>
      <c r="J66" s="21">
        <f t="shared" si="2"/>
        <v>25000</v>
      </c>
      <c r="K66" s="29">
        <f t="shared" si="1"/>
        <v>50000</v>
      </c>
      <c r="L66" s="30" t="s">
        <v>329</v>
      </c>
    </row>
    <row r="67" spans="1:12" ht="25.5" customHeight="1" x14ac:dyDescent="0.2">
      <c r="A67" s="14" t="s">
        <v>118</v>
      </c>
      <c r="B67" s="7" t="s">
        <v>119</v>
      </c>
      <c r="C67" s="4" t="s">
        <v>234</v>
      </c>
      <c r="D67" s="5">
        <v>259920</v>
      </c>
      <c r="E67" s="5">
        <v>0</v>
      </c>
      <c r="F67" s="5">
        <v>259920</v>
      </c>
      <c r="G67" s="5">
        <f t="shared" si="3"/>
        <v>259920</v>
      </c>
      <c r="H67" s="5">
        <v>0</v>
      </c>
      <c r="I67" s="6">
        <v>0</v>
      </c>
      <c r="J67" s="21">
        <f t="shared" si="2"/>
        <v>25992</v>
      </c>
      <c r="K67" s="29">
        <f t="shared" si="1"/>
        <v>51984</v>
      </c>
      <c r="L67" s="30" t="s">
        <v>330</v>
      </c>
    </row>
    <row r="68" spans="1:12" ht="25.5" customHeight="1" x14ac:dyDescent="0.2">
      <c r="A68" s="14" t="s">
        <v>120</v>
      </c>
      <c r="B68" s="7" t="s">
        <v>121</v>
      </c>
      <c r="C68" s="4" t="s">
        <v>235</v>
      </c>
      <c r="D68" s="5">
        <v>560443</v>
      </c>
      <c r="E68" s="5">
        <v>0</v>
      </c>
      <c r="F68" s="5">
        <v>560443</v>
      </c>
      <c r="G68" s="5">
        <f t="shared" si="3"/>
        <v>560443</v>
      </c>
      <c r="H68" s="5">
        <v>0</v>
      </c>
      <c r="I68" s="6">
        <v>0</v>
      </c>
      <c r="J68" s="21">
        <f t="shared" si="2"/>
        <v>56044</v>
      </c>
      <c r="K68" s="29">
        <f t="shared" si="1"/>
        <v>112089</v>
      </c>
      <c r="L68" s="30" t="s">
        <v>331</v>
      </c>
    </row>
    <row r="69" spans="1:12" ht="25.5" customHeight="1" x14ac:dyDescent="0.2">
      <c r="A69" s="14" t="s">
        <v>122</v>
      </c>
      <c r="B69" s="7" t="s">
        <v>123</v>
      </c>
      <c r="C69" s="4" t="s">
        <v>236</v>
      </c>
      <c r="D69" s="5">
        <v>418921</v>
      </c>
      <c r="E69" s="5">
        <v>0</v>
      </c>
      <c r="F69" s="5">
        <v>418921</v>
      </c>
      <c r="G69" s="5">
        <f t="shared" si="3"/>
        <v>418921</v>
      </c>
      <c r="H69" s="5">
        <v>0</v>
      </c>
      <c r="I69" s="6">
        <v>0</v>
      </c>
      <c r="J69" s="21">
        <f t="shared" si="2"/>
        <v>41892</v>
      </c>
      <c r="K69" s="29">
        <f t="shared" si="1"/>
        <v>83784</v>
      </c>
      <c r="L69" s="30" t="s">
        <v>332</v>
      </c>
    </row>
    <row r="70" spans="1:12" ht="25.5" customHeight="1" x14ac:dyDescent="0.2">
      <c r="A70" s="14" t="s">
        <v>124</v>
      </c>
      <c r="B70" s="7" t="s">
        <v>125</v>
      </c>
      <c r="C70" s="4" t="s">
        <v>237</v>
      </c>
      <c r="D70" s="5">
        <v>300380</v>
      </c>
      <c r="E70" s="5">
        <v>0</v>
      </c>
      <c r="F70" s="5">
        <v>300380</v>
      </c>
      <c r="G70" s="5">
        <f t="shared" si="3"/>
        <v>300380</v>
      </c>
      <c r="H70" s="5">
        <v>0</v>
      </c>
      <c r="I70" s="6">
        <v>0</v>
      </c>
      <c r="J70" s="21">
        <f t="shared" si="2"/>
        <v>30038</v>
      </c>
      <c r="K70" s="29">
        <f>ROUND(D70*0.2,0)</f>
        <v>60076</v>
      </c>
      <c r="L70" s="30" t="s">
        <v>333</v>
      </c>
    </row>
    <row r="71" spans="1:12" ht="25.5" customHeight="1" x14ac:dyDescent="0.2">
      <c r="A71" s="14" t="s">
        <v>126</v>
      </c>
      <c r="B71" s="7" t="s">
        <v>127</v>
      </c>
      <c r="C71" s="4" t="s">
        <v>238</v>
      </c>
      <c r="D71" s="5">
        <v>371032</v>
      </c>
      <c r="E71" s="5">
        <v>0</v>
      </c>
      <c r="F71" s="5">
        <v>371032</v>
      </c>
      <c r="G71" s="5">
        <f t="shared" si="3"/>
        <v>371032</v>
      </c>
      <c r="H71" s="5">
        <v>0</v>
      </c>
      <c r="I71" s="6">
        <v>0</v>
      </c>
      <c r="J71" s="21">
        <f>ROUND(D71*0.1,0)</f>
        <v>37103</v>
      </c>
      <c r="K71" s="29">
        <f>ROUND(D71*0.2,0)</f>
        <v>74206</v>
      </c>
      <c r="L71" s="30" t="s">
        <v>334</v>
      </c>
    </row>
    <row r="72" spans="1:12" ht="25.5" customHeight="1" x14ac:dyDescent="0.2">
      <c r="A72" s="14" t="s">
        <v>128</v>
      </c>
      <c r="B72" s="7" t="s">
        <v>129</v>
      </c>
      <c r="C72" s="4" t="s">
        <v>239</v>
      </c>
      <c r="D72" s="5">
        <v>503760</v>
      </c>
      <c r="E72" s="5">
        <v>0</v>
      </c>
      <c r="F72" s="5">
        <v>503760</v>
      </c>
      <c r="G72" s="5">
        <f t="shared" si="3"/>
        <v>503760</v>
      </c>
      <c r="H72" s="5">
        <v>0</v>
      </c>
      <c r="I72" s="6">
        <v>0</v>
      </c>
      <c r="J72" s="21">
        <f>ROUND(D72*0.3,0)</f>
        <v>151128</v>
      </c>
      <c r="K72" s="29">
        <v>0</v>
      </c>
      <c r="L72" s="30" t="s">
        <v>335</v>
      </c>
    </row>
    <row r="73" spans="1:12" ht="25.5" customHeight="1" x14ac:dyDescent="0.2">
      <c r="A73" s="14" t="s">
        <v>130</v>
      </c>
      <c r="B73" s="7" t="s">
        <v>131</v>
      </c>
      <c r="C73" s="4" t="s">
        <v>240</v>
      </c>
      <c r="D73" s="5">
        <v>239286</v>
      </c>
      <c r="E73" s="5">
        <v>0</v>
      </c>
      <c r="F73" s="5">
        <v>239286</v>
      </c>
      <c r="G73" s="5">
        <f t="shared" si="3"/>
        <v>239286</v>
      </c>
      <c r="H73" s="5">
        <v>0</v>
      </c>
      <c r="I73" s="6">
        <v>0</v>
      </c>
      <c r="J73" s="21">
        <f t="shared" ref="J73:J100" si="4">ROUND(D73*0.3,0)</f>
        <v>71786</v>
      </c>
      <c r="K73" s="29">
        <v>0</v>
      </c>
      <c r="L73" s="30" t="s">
        <v>336</v>
      </c>
    </row>
    <row r="74" spans="1:12" ht="25.5" customHeight="1" x14ac:dyDescent="0.2">
      <c r="A74" s="14" t="s">
        <v>132</v>
      </c>
      <c r="B74" s="7" t="s">
        <v>133</v>
      </c>
      <c r="C74" s="4" t="s">
        <v>241</v>
      </c>
      <c r="D74" s="5">
        <v>125940</v>
      </c>
      <c r="E74" s="5">
        <v>0</v>
      </c>
      <c r="F74" s="5">
        <v>125940</v>
      </c>
      <c r="G74" s="5">
        <f t="shared" si="3"/>
        <v>125940</v>
      </c>
      <c r="H74" s="5">
        <v>0</v>
      </c>
      <c r="I74" s="6">
        <v>0</v>
      </c>
      <c r="J74" s="21">
        <f t="shared" si="4"/>
        <v>37782</v>
      </c>
      <c r="K74" s="29">
        <v>0</v>
      </c>
      <c r="L74" s="30" t="s">
        <v>337</v>
      </c>
    </row>
    <row r="75" spans="1:12" ht="25.5" customHeight="1" x14ac:dyDescent="0.2">
      <c r="A75" s="14" t="s">
        <v>134</v>
      </c>
      <c r="B75" s="7" t="s">
        <v>135</v>
      </c>
      <c r="C75" s="4" t="s">
        <v>242</v>
      </c>
      <c r="D75" s="5">
        <v>251880</v>
      </c>
      <c r="E75" s="5">
        <v>0</v>
      </c>
      <c r="F75" s="5">
        <v>251880</v>
      </c>
      <c r="G75" s="5">
        <f t="shared" si="3"/>
        <v>251880</v>
      </c>
      <c r="H75" s="5">
        <v>0</v>
      </c>
      <c r="I75" s="6">
        <v>0</v>
      </c>
      <c r="J75" s="21">
        <f t="shared" si="4"/>
        <v>75564</v>
      </c>
      <c r="K75" s="29">
        <v>0</v>
      </c>
      <c r="L75" s="30" t="s">
        <v>338</v>
      </c>
    </row>
    <row r="76" spans="1:12" ht="25.5" customHeight="1" x14ac:dyDescent="0.2">
      <c r="A76" s="14" t="s">
        <v>136</v>
      </c>
      <c r="B76" s="7" t="s">
        <v>137</v>
      </c>
      <c r="C76" s="4" t="s">
        <v>243</v>
      </c>
      <c r="D76" s="5">
        <v>62970</v>
      </c>
      <c r="E76" s="5">
        <v>0</v>
      </c>
      <c r="F76" s="5">
        <v>62970</v>
      </c>
      <c r="G76" s="5">
        <f t="shared" si="3"/>
        <v>62970</v>
      </c>
      <c r="H76" s="5">
        <v>0</v>
      </c>
      <c r="I76" s="6">
        <v>0</v>
      </c>
      <c r="J76" s="21">
        <f t="shared" si="4"/>
        <v>18891</v>
      </c>
      <c r="K76" s="29">
        <v>0</v>
      </c>
      <c r="L76" s="30" t="s">
        <v>339</v>
      </c>
    </row>
    <row r="77" spans="1:12" ht="25.5" customHeight="1" x14ac:dyDescent="0.2">
      <c r="A77" s="14" t="s">
        <v>138</v>
      </c>
      <c r="B77" s="7" t="s">
        <v>139</v>
      </c>
      <c r="C77" s="4" t="s">
        <v>244</v>
      </c>
      <c r="D77" s="5">
        <v>113346</v>
      </c>
      <c r="E77" s="5">
        <v>0</v>
      </c>
      <c r="F77" s="5">
        <v>113346</v>
      </c>
      <c r="G77" s="5">
        <f t="shared" si="3"/>
        <v>113346</v>
      </c>
      <c r="H77" s="5">
        <v>0</v>
      </c>
      <c r="I77" s="6">
        <v>0</v>
      </c>
      <c r="J77" s="21">
        <f t="shared" si="4"/>
        <v>34004</v>
      </c>
      <c r="K77" s="29">
        <v>0</v>
      </c>
      <c r="L77" s="30" t="s">
        <v>340</v>
      </c>
    </row>
    <row r="78" spans="1:12" ht="25.5" customHeight="1" x14ac:dyDescent="0.2">
      <c r="A78" s="14" t="s">
        <v>140</v>
      </c>
      <c r="B78" s="7" t="s">
        <v>141</v>
      </c>
      <c r="C78" s="4" t="s">
        <v>245</v>
      </c>
      <c r="D78" s="5">
        <v>251880</v>
      </c>
      <c r="E78" s="5">
        <v>0</v>
      </c>
      <c r="F78" s="5">
        <v>251880</v>
      </c>
      <c r="G78" s="5">
        <f t="shared" si="3"/>
        <v>251880</v>
      </c>
      <c r="H78" s="5">
        <v>0</v>
      </c>
      <c r="I78" s="6">
        <v>0</v>
      </c>
      <c r="J78" s="21">
        <f t="shared" si="4"/>
        <v>75564</v>
      </c>
      <c r="K78" s="29">
        <v>0</v>
      </c>
      <c r="L78" s="30" t="s">
        <v>341</v>
      </c>
    </row>
    <row r="79" spans="1:12" ht="25.5" customHeight="1" x14ac:dyDescent="0.2">
      <c r="A79" s="14" t="s">
        <v>142</v>
      </c>
      <c r="B79" s="7" t="s">
        <v>143</v>
      </c>
      <c r="C79" s="4" t="s">
        <v>246</v>
      </c>
      <c r="D79" s="5">
        <v>201504</v>
      </c>
      <c r="E79" s="5">
        <v>0</v>
      </c>
      <c r="F79" s="5">
        <v>201504</v>
      </c>
      <c r="G79" s="5">
        <f t="shared" si="3"/>
        <v>201504</v>
      </c>
      <c r="H79" s="5">
        <v>0</v>
      </c>
      <c r="I79" s="6">
        <v>0</v>
      </c>
      <c r="J79" s="21">
        <f t="shared" si="4"/>
        <v>60451</v>
      </c>
      <c r="K79" s="29">
        <v>0</v>
      </c>
      <c r="L79" s="30" t="s">
        <v>342</v>
      </c>
    </row>
    <row r="80" spans="1:12" ht="25.5" customHeight="1" x14ac:dyDescent="0.2">
      <c r="A80" s="14" t="s">
        <v>144</v>
      </c>
      <c r="B80" s="7" t="s">
        <v>145</v>
      </c>
      <c r="C80" s="4" t="s">
        <v>247</v>
      </c>
      <c r="D80" s="5">
        <v>377820</v>
      </c>
      <c r="E80" s="5">
        <v>0</v>
      </c>
      <c r="F80" s="5">
        <v>377820</v>
      </c>
      <c r="G80" s="5">
        <f t="shared" si="3"/>
        <v>377820</v>
      </c>
      <c r="H80" s="5">
        <v>0</v>
      </c>
      <c r="I80" s="6">
        <v>0</v>
      </c>
      <c r="J80" s="21">
        <f t="shared" si="4"/>
        <v>113346</v>
      </c>
      <c r="K80" s="29">
        <v>0</v>
      </c>
      <c r="L80" s="30" t="s">
        <v>343</v>
      </c>
    </row>
    <row r="81" spans="1:12" ht="25.5" customHeight="1" x14ac:dyDescent="0.2">
      <c r="A81" s="14" t="s">
        <v>146</v>
      </c>
      <c r="B81" s="7" t="s">
        <v>147</v>
      </c>
      <c r="C81" s="4" t="s">
        <v>248</v>
      </c>
      <c r="D81" s="5">
        <v>100752</v>
      </c>
      <c r="E81" s="5">
        <v>0</v>
      </c>
      <c r="F81" s="5">
        <v>100752</v>
      </c>
      <c r="G81" s="5">
        <f t="shared" si="3"/>
        <v>100752</v>
      </c>
      <c r="H81" s="5">
        <v>0</v>
      </c>
      <c r="I81" s="6">
        <v>0</v>
      </c>
      <c r="J81" s="21">
        <f t="shared" si="4"/>
        <v>30226</v>
      </c>
      <c r="K81" s="29">
        <v>0</v>
      </c>
      <c r="L81" s="30" t="s">
        <v>344</v>
      </c>
    </row>
    <row r="82" spans="1:12" ht="25.5" customHeight="1" x14ac:dyDescent="0.2">
      <c r="A82" s="14" t="s">
        <v>148</v>
      </c>
      <c r="B82" s="7" t="s">
        <v>149</v>
      </c>
      <c r="C82" s="4" t="s">
        <v>249</v>
      </c>
      <c r="D82" s="5">
        <v>226692</v>
      </c>
      <c r="E82" s="5">
        <v>0</v>
      </c>
      <c r="F82" s="5">
        <v>226692</v>
      </c>
      <c r="G82" s="5">
        <f t="shared" si="3"/>
        <v>226692</v>
      </c>
      <c r="H82" s="5">
        <v>0</v>
      </c>
      <c r="I82" s="6">
        <v>0</v>
      </c>
      <c r="J82" s="21">
        <f t="shared" si="4"/>
        <v>68008</v>
      </c>
      <c r="K82" s="29">
        <v>0</v>
      </c>
      <c r="L82" s="30" t="s">
        <v>345</v>
      </c>
    </row>
    <row r="83" spans="1:12" ht="25.5" customHeight="1" x14ac:dyDescent="0.2">
      <c r="A83" s="14" t="s">
        <v>150</v>
      </c>
      <c r="B83" s="7" t="s">
        <v>151</v>
      </c>
      <c r="C83" s="4" t="s">
        <v>250</v>
      </c>
      <c r="D83" s="5">
        <v>201504</v>
      </c>
      <c r="E83" s="5">
        <v>0</v>
      </c>
      <c r="F83" s="5">
        <v>201504</v>
      </c>
      <c r="G83" s="5">
        <f t="shared" si="3"/>
        <v>201504</v>
      </c>
      <c r="H83" s="5">
        <v>0</v>
      </c>
      <c r="I83" s="6">
        <v>0</v>
      </c>
      <c r="J83" s="21">
        <f t="shared" si="4"/>
        <v>60451</v>
      </c>
      <c r="K83" s="29">
        <v>0</v>
      </c>
      <c r="L83" s="30" t="s">
        <v>346</v>
      </c>
    </row>
    <row r="84" spans="1:12" ht="25.5" customHeight="1" x14ac:dyDescent="0.2">
      <c r="A84" s="14" t="s">
        <v>152</v>
      </c>
      <c r="B84" s="7" t="s">
        <v>153</v>
      </c>
      <c r="C84" s="4" t="s">
        <v>251</v>
      </c>
      <c r="D84" s="5">
        <v>125940</v>
      </c>
      <c r="E84" s="5">
        <v>0</v>
      </c>
      <c r="F84" s="5">
        <v>125940</v>
      </c>
      <c r="G84" s="5">
        <f t="shared" si="3"/>
        <v>125940</v>
      </c>
      <c r="H84" s="5">
        <v>0</v>
      </c>
      <c r="I84" s="6">
        <v>0</v>
      </c>
      <c r="J84" s="21">
        <f t="shared" si="4"/>
        <v>37782</v>
      </c>
      <c r="K84" s="29">
        <v>0</v>
      </c>
      <c r="L84" s="30" t="s">
        <v>347</v>
      </c>
    </row>
    <row r="85" spans="1:12" ht="25.5" customHeight="1" x14ac:dyDescent="0.2">
      <c r="A85" s="14" t="s">
        <v>154</v>
      </c>
      <c r="B85" s="7" t="s">
        <v>155</v>
      </c>
      <c r="C85" s="4" t="s">
        <v>252</v>
      </c>
      <c r="D85" s="5">
        <v>125940</v>
      </c>
      <c r="E85" s="5">
        <v>0</v>
      </c>
      <c r="F85" s="5">
        <v>125940</v>
      </c>
      <c r="G85" s="5">
        <f t="shared" si="3"/>
        <v>125940</v>
      </c>
      <c r="H85" s="5">
        <v>0</v>
      </c>
      <c r="I85" s="6">
        <v>0</v>
      </c>
      <c r="J85" s="21">
        <f t="shared" si="4"/>
        <v>37782</v>
      </c>
      <c r="K85" s="29">
        <v>0</v>
      </c>
      <c r="L85" s="30" t="s">
        <v>348</v>
      </c>
    </row>
    <row r="86" spans="1:12" ht="25.5" customHeight="1" x14ac:dyDescent="0.2">
      <c r="A86" s="14" t="s">
        <v>156</v>
      </c>
      <c r="B86" s="7" t="s">
        <v>157</v>
      </c>
      <c r="C86" s="4" t="s">
        <v>253</v>
      </c>
      <c r="D86" s="5">
        <v>503760</v>
      </c>
      <c r="E86" s="5">
        <v>0</v>
      </c>
      <c r="F86" s="5">
        <v>503760</v>
      </c>
      <c r="G86" s="5">
        <f t="shared" si="3"/>
        <v>503760</v>
      </c>
      <c r="H86" s="5">
        <v>0</v>
      </c>
      <c r="I86" s="6">
        <v>0</v>
      </c>
      <c r="J86" s="21">
        <f t="shared" si="4"/>
        <v>151128</v>
      </c>
      <c r="K86" s="29">
        <v>0</v>
      </c>
      <c r="L86" s="30" t="s">
        <v>349</v>
      </c>
    </row>
    <row r="87" spans="1:12" ht="25.5" customHeight="1" x14ac:dyDescent="0.2">
      <c r="A87" s="14" t="s">
        <v>158</v>
      </c>
      <c r="B87" s="7" t="s">
        <v>159</v>
      </c>
      <c r="C87" s="4" t="s">
        <v>254</v>
      </c>
      <c r="D87" s="5">
        <v>352632</v>
      </c>
      <c r="E87" s="5">
        <v>0</v>
      </c>
      <c r="F87" s="5">
        <v>352632</v>
      </c>
      <c r="G87" s="5">
        <f t="shared" si="3"/>
        <v>352632</v>
      </c>
      <c r="H87" s="5">
        <v>0</v>
      </c>
      <c r="I87" s="6">
        <v>0</v>
      </c>
      <c r="J87" s="21">
        <f t="shared" si="4"/>
        <v>105790</v>
      </c>
      <c r="K87" s="29">
        <v>0</v>
      </c>
      <c r="L87" s="30" t="s">
        <v>350</v>
      </c>
    </row>
    <row r="88" spans="1:12" ht="25.5" customHeight="1" x14ac:dyDescent="0.2">
      <c r="A88" s="14" t="s">
        <v>160</v>
      </c>
      <c r="B88" s="7" t="s">
        <v>161</v>
      </c>
      <c r="C88" s="4" t="s">
        <v>255</v>
      </c>
      <c r="D88" s="5">
        <v>377820</v>
      </c>
      <c r="E88" s="5">
        <v>0</v>
      </c>
      <c r="F88" s="5">
        <v>377820</v>
      </c>
      <c r="G88" s="5">
        <f t="shared" si="3"/>
        <v>377820</v>
      </c>
      <c r="H88" s="5">
        <v>0</v>
      </c>
      <c r="I88" s="6">
        <v>0</v>
      </c>
      <c r="J88" s="21">
        <f t="shared" si="4"/>
        <v>113346</v>
      </c>
      <c r="K88" s="29">
        <v>0</v>
      </c>
      <c r="L88" s="30" t="s">
        <v>351</v>
      </c>
    </row>
    <row r="89" spans="1:12" ht="25.5" customHeight="1" x14ac:dyDescent="0.2">
      <c r="A89" s="14" t="s">
        <v>162</v>
      </c>
      <c r="B89" s="7" t="s">
        <v>163</v>
      </c>
      <c r="C89" s="4" t="s">
        <v>256</v>
      </c>
      <c r="D89" s="5">
        <v>226692</v>
      </c>
      <c r="E89" s="5">
        <v>0</v>
      </c>
      <c r="F89" s="5">
        <v>226692</v>
      </c>
      <c r="G89" s="5">
        <f t="shared" si="3"/>
        <v>226692</v>
      </c>
      <c r="H89" s="5">
        <v>0</v>
      </c>
      <c r="I89" s="6">
        <v>0</v>
      </c>
      <c r="J89" s="21">
        <f t="shared" si="4"/>
        <v>68008</v>
      </c>
      <c r="K89" s="29">
        <v>0</v>
      </c>
      <c r="L89" s="30" t="s">
        <v>352</v>
      </c>
    </row>
    <row r="90" spans="1:12" ht="25.5" customHeight="1" x14ac:dyDescent="0.2">
      <c r="A90" s="14" t="s">
        <v>164</v>
      </c>
      <c r="B90" s="7" t="s">
        <v>165</v>
      </c>
      <c r="C90" s="4" t="s">
        <v>257</v>
      </c>
      <c r="D90" s="5">
        <v>75564</v>
      </c>
      <c r="E90" s="5">
        <v>0</v>
      </c>
      <c r="F90" s="5">
        <v>75564</v>
      </c>
      <c r="G90" s="5">
        <f t="shared" si="3"/>
        <v>75564</v>
      </c>
      <c r="H90" s="5">
        <v>0</v>
      </c>
      <c r="I90" s="6">
        <v>0</v>
      </c>
      <c r="J90" s="21">
        <f t="shared" si="4"/>
        <v>22669</v>
      </c>
      <c r="K90" s="29">
        <v>0</v>
      </c>
      <c r="L90" s="30" t="s">
        <v>353</v>
      </c>
    </row>
    <row r="91" spans="1:12" ht="25.5" customHeight="1" x14ac:dyDescent="0.2">
      <c r="A91" s="14" t="s">
        <v>166</v>
      </c>
      <c r="B91" s="7" t="s">
        <v>167</v>
      </c>
      <c r="C91" s="4" t="s">
        <v>258</v>
      </c>
      <c r="D91" s="5">
        <v>503760</v>
      </c>
      <c r="E91" s="5">
        <v>0</v>
      </c>
      <c r="F91" s="5">
        <v>503760</v>
      </c>
      <c r="G91" s="5">
        <f t="shared" si="3"/>
        <v>503760</v>
      </c>
      <c r="H91" s="5">
        <v>0</v>
      </c>
      <c r="I91" s="6">
        <v>0</v>
      </c>
      <c r="J91" s="21">
        <f t="shared" si="4"/>
        <v>151128</v>
      </c>
      <c r="K91" s="29">
        <v>0</v>
      </c>
      <c r="L91" s="30" t="s">
        <v>354</v>
      </c>
    </row>
    <row r="92" spans="1:12" ht="25.5" customHeight="1" x14ac:dyDescent="0.2">
      <c r="A92" s="14" t="s">
        <v>168</v>
      </c>
      <c r="B92" s="7" t="s">
        <v>169</v>
      </c>
      <c r="C92" s="4" t="s">
        <v>259</v>
      </c>
      <c r="D92" s="5">
        <v>125940</v>
      </c>
      <c r="E92" s="5">
        <v>0</v>
      </c>
      <c r="F92" s="5">
        <v>125940</v>
      </c>
      <c r="G92" s="5">
        <f t="shared" si="3"/>
        <v>125940</v>
      </c>
      <c r="H92" s="5">
        <v>0</v>
      </c>
      <c r="I92" s="6">
        <v>0</v>
      </c>
      <c r="J92" s="21">
        <f t="shared" si="4"/>
        <v>37782</v>
      </c>
      <c r="K92" s="29">
        <v>0</v>
      </c>
      <c r="L92" s="30" t="s">
        <v>355</v>
      </c>
    </row>
    <row r="93" spans="1:12" ht="25.5" customHeight="1" x14ac:dyDescent="0.2">
      <c r="A93" s="14" t="s">
        <v>170</v>
      </c>
      <c r="B93" s="7" t="s">
        <v>171</v>
      </c>
      <c r="C93" s="4" t="s">
        <v>260</v>
      </c>
      <c r="D93" s="5">
        <v>226692</v>
      </c>
      <c r="E93" s="5">
        <v>0</v>
      </c>
      <c r="F93" s="5">
        <v>226692</v>
      </c>
      <c r="G93" s="5">
        <f t="shared" si="3"/>
        <v>226692</v>
      </c>
      <c r="H93" s="5">
        <v>0</v>
      </c>
      <c r="I93" s="6">
        <v>0</v>
      </c>
      <c r="J93" s="21">
        <f t="shared" si="4"/>
        <v>68008</v>
      </c>
      <c r="K93" s="29">
        <v>0</v>
      </c>
      <c r="L93" s="30" t="s">
        <v>356</v>
      </c>
    </row>
    <row r="94" spans="1:12" ht="25.5" customHeight="1" x14ac:dyDescent="0.2">
      <c r="A94" s="14" t="s">
        <v>172</v>
      </c>
      <c r="B94" s="7" t="s">
        <v>173</v>
      </c>
      <c r="C94" s="4" t="s">
        <v>261</v>
      </c>
      <c r="D94" s="5">
        <v>125940</v>
      </c>
      <c r="E94" s="5">
        <v>0</v>
      </c>
      <c r="F94" s="5">
        <v>125940</v>
      </c>
      <c r="G94" s="5">
        <f t="shared" si="3"/>
        <v>125940</v>
      </c>
      <c r="H94" s="5">
        <v>0</v>
      </c>
      <c r="I94" s="6">
        <v>0</v>
      </c>
      <c r="J94" s="21">
        <f t="shared" si="4"/>
        <v>37782</v>
      </c>
      <c r="K94" s="29">
        <v>0</v>
      </c>
      <c r="L94" s="30" t="s">
        <v>357</v>
      </c>
    </row>
    <row r="95" spans="1:12" ht="25.5" customHeight="1" x14ac:dyDescent="0.2">
      <c r="A95" s="14" t="s">
        <v>174</v>
      </c>
      <c r="B95" s="7" t="s">
        <v>175</v>
      </c>
      <c r="C95" s="4" t="s">
        <v>262</v>
      </c>
      <c r="D95" s="5">
        <v>94455</v>
      </c>
      <c r="E95" s="5">
        <v>0</v>
      </c>
      <c r="F95" s="5">
        <v>94455</v>
      </c>
      <c r="G95" s="5">
        <f t="shared" si="3"/>
        <v>94455</v>
      </c>
      <c r="H95" s="5">
        <v>0</v>
      </c>
      <c r="I95" s="6">
        <v>0</v>
      </c>
      <c r="J95" s="21">
        <f t="shared" si="4"/>
        <v>28337</v>
      </c>
      <c r="K95" s="29">
        <v>0</v>
      </c>
      <c r="L95" s="30" t="s">
        <v>358</v>
      </c>
    </row>
    <row r="96" spans="1:12" ht="25.5" customHeight="1" x14ac:dyDescent="0.2">
      <c r="A96" s="14" t="s">
        <v>176</v>
      </c>
      <c r="B96" s="7" t="s">
        <v>177</v>
      </c>
      <c r="C96" s="4" t="s">
        <v>263</v>
      </c>
      <c r="D96" s="5">
        <v>226692</v>
      </c>
      <c r="E96" s="5">
        <v>0</v>
      </c>
      <c r="F96" s="5">
        <v>226692</v>
      </c>
      <c r="G96" s="5">
        <f t="shared" si="3"/>
        <v>226692</v>
      </c>
      <c r="H96" s="5">
        <v>0</v>
      </c>
      <c r="I96" s="6">
        <v>0</v>
      </c>
      <c r="J96" s="21">
        <f t="shared" si="4"/>
        <v>68008</v>
      </c>
      <c r="K96" s="29">
        <v>0</v>
      </c>
      <c r="L96" s="30" t="s">
        <v>359</v>
      </c>
    </row>
    <row r="97" spans="1:12" ht="25.5" customHeight="1" x14ac:dyDescent="0.2">
      <c r="A97" s="14" t="s">
        <v>178</v>
      </c>
      <c r="B97" s="7" t="s">
        <v>179</v>
      </c>
      <c r="C97" s="4" t="s">
        <v>264</v>
      </c>
      <c r="D97" s="5">
        <v>50376</v>
      </c>
      <c r="E97" s="5">
        <v>0</v>
      </c>
      <c r="F97" s="5">
        <v>50376</v>
      </c>
      <c r="G97" s="5">
        <f t="shared" si="3"/>
        <v>50376</v>
      </c>
      <c r="H97" s="5">
        <v>0</v>
      </c>
      <c r="I97" s="6">
        <v>0</v>
      </c>
      <c r="J97" s="21">
        <f t="shared" si="4"/>
        <v>15113</v>
      </c>
      <c r="K97" s="29">
        <v>0</v>
      </c>
      <c r="L97" s="30" t="s">
        <v>360</v>
      </c>
    </row>
    <row r="98" spans="1:12" ht="25.5" customHeight="1" x14ac:dyDescent="0.2">
      <c r="A98" s="14" t="s">
        <v>180</v>
      </c>
      <c r="B98" s="7" t="s">
        <v>181</v>
      </c>
      <c r="C98" s="4" t="s">
        <v>265</v>
      </c>
      <c r="D98" s="5">
        <v>226692</v>
      </c>
      <c r="E98" s="5">
        <v>0</v>
      </c>
      <c r="F98" s="5">
        <v>226692</v>
      </c>
      <c r="G98" s="5">
        <f t="shared" si="3"/>
        <v>226692</v>
      </c>
      <c r="H98" s="5">
        <v>0</v>
      </c>
      <c r="I98" s="6">
        <v>0</v>
      </c>
      <c r="J98" s="21">
        <f t="shared" si="4"/>
        <v>68008</v>
      </c>
      <c r="K98" s="29">
        <v>0</v>
      </c>
      <c r="L98" s="30" t="s">
        <v>361</v>
      </c>
    </row>
    <row r="99" spans="1:12" ht="25.5" customHeight="1" x14ac:dyDescent="0.2">
      <c r="A99" s="14" t="s">
        <v>182</v>
      </c>
      <c r="B99" s="7" t="s">
        <v>183</v>
      </c>
      <c r="C99" s="4" t="s">
        <v>266</v>
      </c>
      <c r="D99" s="5">
        <v>503760</v>
      </c>
      <c r="E99" s="5">
        <v>0</v>
      </c>
      <c r="F99" s="5">
        <v>503760</v>
      </c>
      <c r="G99" s="5">
        <f t="shared" si="3"/>
        <v>503760</v>
      </c>
      <c r="H99" s="5">
        <v>0</v>
      </c>
      <c r="I99" s="6">
        <v>0</v>
      </c>
      <c r="J99" s="21">
        <f t="shared" si="4"/>
        <v>151128</v>
      </c>
      <c r="K99" s="29">
        <v>0</v>
      </c>
      <c r="L99" s="30" t="s">
        <v>362</v>
      </c>
    </row>
    <row r="100" spans="1:12" ht="25.5" customHeight="1" thickBot="1" x14ac:dyDescent="0.25">
      <c r="A100" s="15" t="s">
        <v>184</v>
      </c>
      <c r="B100" s="16" t="s">
        <v>185</v>
      </c>
      <c r="C100" s="17" t="s">
        <v>267</v>
      </c>
      <c r="D100" s="18">
        <v>503760</v>
      </c>
      <c r="E100" s="18">
        <v>0</v>
      </c>
      <c r="F100" s="18">
        <v>503760</v>
      </c>
      <c r="G100" s="5">
        <f t="shared" si="3"/>
        <v>503760</v>
      </c>
      <c r="H100" s="18">
        <v>0</v>
      </c>
      <c r="I100" s="19">
        <v>0</v>
      </c>
      <c r="J100" s="22">
        <f t="shared" si="4"/>
        <v>151128</v>
      </c>
      <c r="K100" s="29">
        <v>0</v>
      </c>
      <c r="L100" s="31" t="s">
        <v>363</v>
      </c>
    </row>
    <row r="101" spans="1:12" ht="25.5" customHeight="1" thickBot="1" x14ac:dyDescent="0.25">
      <c r="A101" s="23"/>
      <c r="B101" s="24"/>
      <c r="C101" s="24"/>
      <c r="D101" s="34">
        <f>SUM(D5:D100)</f>
        <v>442334605.85000008</v>
      </c>
      <c r="E101" s="34">
        <f>SUM(E5:E100)</f>
        <v>106356642</v>
      </c>
      <c r="F101" s="34">
        <f>SUM(F5:F100)</f>
        <v>335977963.80500013</v>
      </c>
      <c r="G101" s="34">
        <f>SUM(G5:G100)</f>
        <v>420202305</v>
      </c>
      <c r="H101" s="34">
        <f>SUM(H5:H100)</f>
        <v>22132300.850000001</v>
      </c>
      <c r="I101" s="24"/>
      <c r="J101" s="26">
        <f>SUM(J5:J100)</f>
        <v>45640218</v>
      </c>
      <c r="K101" s="26">
        <f>SUM(K5:K100)</f>
        <v>87060171</v>
      </c>
      <c r="L101" s="25"/>
    </row>
  </sheetData>
  <mergeCells count="8">
    <mergeCell ref="L3:L4"/>
    <mergeCell ref="A1:H1"/>
    <mergeCell ref="A3:A4"/>
    <mergeCell ref="B3:B4"/>
    <mergeCell ref="C3:C4"/>
    <mergeCell ref="D3:I3"/>
    <mergeCell ref="J3:J4"/>
    <mergeCell ref="K3:K4"/>
  </mergeCell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6FB4F-42C7-4663-9DA2-4FAA12CA8631}">
  <sheetPr>
    <pageSetUpPr fitToPage="1"/>
  </sheetPr>
  <dimension ref="A1:L18"/>
  <sheetViews>
    <sheetView workbookViewId="0">
      <selection activeCell="C6" sqref="C6"/>
    </sheetView>
  </sheetViews>
  <sheetFormatPr defaultRowHeight="12.75" x14ac:dyDescent="0.2"/>
  <cols>
    <col min="1" max="1" width="7.5703125" style="1" customWidth="1"/>
    <col min="2" max="2" width="62.7109375" style="1" customWidth="1"/>
    <col min="3" max="3" width="10.85546875" style="1" customWidth="1"/>
    <col min="4" max="8" width="14.28515625" style="1" customWidth="1"/>
    <col min="9" max="9" width="9.140625" style="1"/>
    <col min="10" max="11" width="13.5703125" style="1" customWidth="1"/>
    <col min="12" max="12" width="15.42578125" style="1" customWidth="1"/>
    <col min="13" max="16384" width="9.140625" style="1"/>
  </cols>
  <sheetData>
    <row r="1" spans="1:12" ht="29.25" customHeight="1" x14ac:dyDescent="0.2">
      <c r="A1" s="47" t="s">
        <v>384</v>
      </c>
      <c r="B1" s="47"/>
      <c r="C1" s="47"/>
      <c r="D1" s="47"/>
      <c r="E1" s="47"/>
      <c r="F1" s="47"/>
      <c r="G1" s="47"/>
      <c r="H1" s="47"/>
    </row>
    <row r="2" spans="1:12" ht="13.5" thickBot="1" x14ac:dyDescent="0.25"/>
    <row r="3" spans="1:12" ht="25.5" customHeight="1" x14ac:dyDescent="0.2">
      <c r="A3" s="48" t="s">
        <v>268</v>
      </c>
      <c r="B3" s="50" t="s">
        <v>269</v>
      </c>
      <c r="C3" s="50" t="s">
        <v>270</v>
      </c>
      <c r="D3" s="52" t="s">
        <v>271</v>
      </c>
      <c r="E3" s="52"/>
      <c r="F3" s="52"/>
      <c r="G3" s="52"/>
      <c r="H3" s="52"/>
      <c r="I3" s="52"/>
      <c r="J3" s="50" t="s">
        <v>272</v>
      </c>
      <c r="K3" s="50" t="s">
        <v>364</v>
      </c>
      <c r="L3" s="45" t="s">
        <v>273</v>
      </c>
    </row>
    <row r="4" spans="1:12" ht="13.5" thickBot="1" x14ac:dyDescent="0.25">
      <c r="A4" s="49"/>
      <c r="B4" s="51"/>
      <c r="C4" s="51"/>
      <c r="D4" s="33" t="s">
        <v>0</v>
      </c>
      <c r="E4" s="33" t="s">
        <v>366</v>
      </c>
      <c r="F4" s="33" t="s">
        <v>367</v>
      </c>
      <c r="G4" s="33" t="s">
        <v>370</v>
      </c>
      <c r="H4" s="33" t="s">
        <v>371</v>
      </c>
      <c r="I4" s="33" t="s">
        <v>365</v>
      </c>
      <c r="J4" s="51"/>
      <c r="K4" s="51"/>
      <c r="L4" s="46"/>
    </row>
    <row r="5" spans="1:12" ht="25.5" customHeight="1" x14ac:dyDescent="0.2">
      <c r="A5" s="14" t="s">
        <v>21</v>
      </c>
      <c r="B5" s="7" t="s">
        <v>22</v>
      </c>
      <c r="C5" s="3">
        <v>27856216</v>
      </c>
      <c r="D5" s="5">
        <v>13029933.9</v>
      </c>
      <c r="E5" s="5">
        <v>5718500</v>
      </c>
      <c r="F5" s="5">
        <v>7311433.9000000004</v>
      </c>
      <c r="G5" s="5">
        <f t="shared" ref="G5:G17" si="0">D5-H5</f>
        <v>12431887</v>
      </c>
      <c r="H5" s="5">
        <v>598046.9</v>
      </c>
      <c r="I5" s="6">
        <v>0.05</v>
      </c>
      <c r="J5" s="21">
        <f t="shared" ref="J5:J17" si="1">ROUND(D5*0.1,0)</f>
        <v>1302993</v>
      </c>
      <c r="K5" s="29">
        <f t="shared" ref="K5:K17" si="2">ROUND(D5*0.2,0)</f>
        <v>2605987</v>
      </c>
      <c r="L5" s="30" t="s">
        <v>284</v>
      </c>
    </row>
    <row r="6" spans="1:12" ht="25.5" customHeight="1" x14ac:dyDescent="0.2">
      <c r="A6" s="36" t="s">
        <v>51</v>
      </c>
      <c r="B6" s="38" t="s">
        <v>385</v>
      </c>
      <c r="C6" s="39" t="s">
        <v>386</v>
      </c>
      <c r="D6" s="40">
        <v>28360775.859999999</v>
      </c>
      <c r="E6" s="40">
        <v>299999</v>
      </c>
      <c r="F6" s="40">
        <v>28060776.859999999</v>
      </c>
      <c r="G6" s="40">
        <f t="shared" si="0"/>
        <v>26882252</v>
      </c>
      <c r="H6" s="40">
        <v>1478523.86</v>
      </c>
      <c r="I6" s="41">
        <v>5.5E-2</v>
      </c>
      <c r="J6" s="42">
        <f t="shared" si="1"/>
        <v>2836078</v>
      </c>
      <c r="K6" s="43">
        <f t="shared" si="2"/>
        <v>5672155</v>
      </c>
      <c r="L6" s="44">
        <v>3464009302</v>
      </c>
    </row>
    <row r="7" spans="1:12" ht="25.5" customHeight="1" x14ac:dyDescent="0.2">
      <c r="A7" s="14" t="s">
        <v>52</v>
      </c>
      <c r="B7" s="7" t="s">
        <v>375</v>
      </c>
      <c r="C7" s="4" t="s">
        <v>374</v>
      </c>
      <c r="D7" s="5">
        <v>3430352.55</v>
      </c>
      <c r="E7" s="5">
        <v>0</v>
      </c>
      <c r="F7" s="5">
        <v>3430352.5449999999</v>
      </c>
      <c r="G7" s="5">
        <f t="shared" si="0"/>
        <v>3251519</v>
      </c>
      <c r="H7" s="5">
        <v>178833.55</v>
      </c>
      <c r="I7" s="6">
        <v>5.5E-2</v>
      </c>
      <c r="J7" s="21">
        <f t="shared" si="1"/>
        <v>343035</v>
      </c>
      <c r="K7" s="29">
        <f t="shared" si="2"/>
        <v>686071</v>
      </c>
      <c r="L7" s="30" t="s">
        <v>299</v>
      </c>
    </row>
    <row r="8" spans="1:12" ht="25.5" customHeight="1" x14ac:dyDescent="0.2">
      <c r="A8" s="14" t="s">
        <v>53</v>
      </c>
      <c r="B8" s="7" t="s">
        <v>54</v>
      </c>
      <c r="C8" s="4">
        <v>61988987</v>
      </c>
      <c r="D8" s="5">
        <v>4116108.88</v>
      </c>
      <c r="E8" s="5">
        <v>0</v>
      </c>
      <c r="F8" s="5">
        <v>4116108.875</v>
      </c>
      <c r="G8" s="5">
        <f t="shared" si="0"/>
        <v>3901525</v>
      </c>
      <c r="H8" s="5">
        <v>214583.88</v>
      </c>
      <c r="I8" s="6">
        <v>5.5E-2</v>
      </c>
      <c r="J8" s="21">
        <f t="shared" si="1"/>
        <v>411611</v>
      </c>
      <c r="K8" s="29">
        <f t="shared" si="2"/>
        <v>823222</v>
      </c>
      <c r="L8" s="30" t="s">
        <v>300</v>
      </c>
    </row>
    <row r="9" spans="1:12" ht="25.5" customHeight="1" x14ac:dyDescent="0.2">
      <c r="A9" s="14" t="s">
        <v>55</v>
      </c>
      <c r="B9" s="7" t="s">
        <v>379</v>
      </c>
      <c r="C9" s="4" t="s">
        <v>378</v>
      </c>
      <c r="D9" s="5">
        <v>9072717.2599999998</v>
      </c>
      <c r="E9" s="5">
        <v>0</v>
      </c>
      <c r="F9" s="5">
        <v>9072717.2599999998</v>
      </c>
      <c r="G9" s="5">
        <f t="shared" si="0"/>
        <v>8599732</v>
      </c>
      <c r="H9" s="5">
        <v>472985.26</v>
      </c>
      <c r="I9" s="6">
        <v>5.5E-2</v>
      </c>
      <c r="J9" s="21">
        <f t="shared" si="1"/>
        <v>907272</v>
      </c>
      <c r="K9" s="29">
        <f t="shared" si="2"/>
        <v>1814543</v>
      </c>
      <c r="L9" s="30" t="s">
        <v>301</v>
      </c>
    </row>
    <row r="10" spans="1:12" ht="25.5" customHeight="1" x14ac:dyDescent="0.2">
      <c r="A10" s="14" t="s">
        <v>56</v>
      </c>
      <c r="B10" s="7" t="s">
        <v>381</v>
      </c>
      <c r="C10" s="4" t="s">
        <v>380</v>
      </c>
      <c r="D10" s="5">
        <v>10227927.49</v>
      </c>
      <c r="E10" s="5">
        <v>0</v>
      </c>
      <c r="F10" s="5">
        <v>10227927.49</v>
      </c>
      <c r="G10" s="5">
        <f t="shared" si="0"/>
        <v>9694718</v>
      </c>
      <c r="H10" s="5">
        <v>533209.49</v>
      </c>
      <c r="I10" s="6">
        <v>5.5E-2</v>
      </c>
      <c r="J10" s="21">
        <f t="shared" si="1"/>
        <v>1022793</v>
      </c>
      <c r="K10" s="29">
        <f t="shared" si="2"/>
        <v>2045585</v>
      </c>
      <c r="L10" s="30" t="s">
        <v>302</v>
      </c>
    </row>
    <row r="11" spans="1:12" ht="25.5" customHeight="1" x14ac:dyDescent="0.2">
      <c r="A11" s="14" t="s">
        <v>57</v>
      </c>
      <c r="B11" s="7" t="s">
        <v>58</v>
      </c>
      <c r="C11" s="4" t="s">
        <v>382</v>
      </c>
      <c r="D11" s="5">
        <v>12233620.699999999</v>
      </c>
      <c r="E11" s="5">
        <v>227834</v>
      </c>
      <c r="F11" s="5">
        <v>12005786.695</v>
      </c>
      <c r="G11" s="5">
        <f t="shared" si="0"/>
        <v>11595849</v>
      </c>
      <c r="H11" s="5">
        <v>637771.69999999995</v>
      </c>
      <c r="I11" s="6">
        <v>5.5E-2</v>
      </c>
      <c r="J11" s="21">
        <f t="shared" si="1"/>
        <v>1223362</v>
      </c>
      <c r="K11" s="29">
        <f t="shared" si="2"/>
        <v>2446724</v>
      </c>
      <c r="L11" s="30" t="s">
        <v>303</v>
      </c>
    </row>
    <row r="12" spans="1:12" ht="25.5" customHeight="1" x14ac:dyDescent="0.2">
      <c r="A12" s="14" t="s">
        <v>59</v>
      </c>
      <c r="B12" s="7" t="s">
        <v>60</v>
      </c>
      <c r="C12" s="4" t="s">
        <v>204</v>
      </c>
      <c r="D12" s="5">
        <v>1292463.6200000001</v>
      </c>
      <c r="E12" s="5">
        <v>0</v>
      </c>
      <c r="F12" s="5">
        <v>1292463.6200000001</v>
      </c>
      <c r="G12" s="5">
        <f t="shared" si="0"/>
        <v>1225084</v>
      </c>
      <c r="H12" s="5">
        <v>67379.62</v>
      </c>
      <c r="I12" s="6">
        <v>5.5E-2</v>
      </c>
      <c r="J12" s="21">
        <f t="shared" si="1"/>
        <v>129246</v>
      </c>
      <c r="K12" s="29">
        <f t="shared" si="2"/>
        <v>258493</v>
      </c>
      <c r="L12" s="30" t="s">
        <v>304</v>
      </c>
    </row>
    <row r="13" spans="1:12" ht="25.5" customHeight="1" x14ac:dyDescent="0.2">
      <c r="A13" s="14" t="s">
        <v>61</v>
      </c>
      <c r="B13" s="7" t="s">
        <v>62</v>
      </c>
      <c r="C13" s="4" t="s">
        <v>205</v>
      </c>
      <c r="D13" s="5">
        <v>9792219.8800000008</v>
      </c>
      <c r="E13" s="5">
        <v>0</v>
      </c>
      <c r="F13" s="5">
        <v>9792219.875</v>
      </c>
      <c r="G13" s="5">
        <f t="shared" si="0"/>
        <v>9281725</v>
      </c>
      <c r="H13" s="5">
        <v>510494.88</v>
      </c>
      <c r="I13" s="6">
        <v>5.5E-2</v>
      </c>
      <c r="J13" s="21">
        <f t="shared" si="1"/>
        <v>979222</v>
      </c>
      <c r="K13" s="29">
        <f t="shared" si="2"/>
        <v>1958444</v>
      </c>
      <c r="L13" s="30" t="s">
        <v>305</v>
      </c>
    </row>
    <row r="14" spans="1:12" ht="25.5" customHeight="1" x14ac:dyDescent="0.2">
      <c r="A14" s="14" t="s">
        <v>63</v>
      </c>
      <c r="B14" s="7" t="s">
        <v>64</v>
      </c>
      <c r="C14" s="4" t="s">
        <v>206</v>
      </c>
      <c r="D14" s="5">
        <v>1395564.55</v>
      </c>
      <c r="E14" s="5">
        <v>0</v>
      </c>
      <c r="F14" s="5">
        <v>1395564.55</v>
      </c>
      <c r="G14" s="5">
        <f t="shared" si="0"/>
        <v>1322810</v>
      </c>
      <c r="H14" s="5">
        <v>72754.55</v>
      </c>
      <c r="I14" s="6">
        <v>5.5E-2</v>
      </c>
      <c r="J14" s="21">
        <f t="shared" si="1"/>
        <v>139556</v>
      </c>
      <c r="K14" s="29">
        <f t="shared" si="2"/>
        <v>279113</v>
      </c>
      <c r="L14" s="30" t="s">
        <v>306</v>
      </c>
    </row>
    <row r="15" spans="1:12" ht="25.5" customHeight="1" x14ac:dyDescent="0.2">
      <c r="A15" s="14" t="s">
        <v>65</v>
      </c>
      <c r="B15" s="7" t="s">
        <v>66</v>
      </c>
      <c r="C15" s="4" t="s">
        <v>207</v>
      </c>
      <c r="D15" s="5">
        <v>4089234.86</v>
      </c>
      <c r="E15" s="5">
        <v>0</v>
      </c>
      <c r="F15" s="5">
        <v>4089234.86</v>
      </c>
      <c r="G15" s="5">
        <f t="shared" si="0"/>
        <v>3876052</v>
      </c>
      <c r="H15" s="5">
        <v>213182.86000000002</v>
      </c>
      <c r="I15" s="6">
        <v>5.5E-2</v>
      </c>
      <c r="J15" s="21">
        <f t="shared" si="1"/>
        <v>408923</v>
      </c>
      <c r="K15" s="29">
        <f t="shared" si="2"/>
        <v>817847</v>
      </c>
      <c r="L15" s="30" t="s">
        <v>307</v>
      </c>
    </row>
    <row r="16" spans="1:12" ht="25.5" customHeight="1" x14ac:dyDescent="0.2">
      <c r="A16" s="14" t="s">
        <v>67</v>
      </c>
      <c r="B16" s="7" t="s">
        <v>68</v>
      </c>
      <c r="C16" s="4" t="s">
        <v>208</v>
      </c>
      <c r="D16" s="5">
        <v>14844431.310000001</v>
      </c>
      <c r="E16" s="5">
        <v>0</v>
      </c>
      <c r="F16" s="5">
        <v>14844431.305</v>
      </c>
      <c r="G16" s="5">
        <f t="shared" si="0"/>
        <v>14070551</v>
      </c>
      <c r="H16" s="5">
        <v>773880.31</v>
      </c>
      <c r="I16" s="6">
        <v>5.5E-2</v>
      </c>
      <c r="J16" s="21">
        <f t="shared" si="1"/>
        <v>1484443</v>
      </c>
      <c r="K16" s="29">
        <f t="shared" si="2"/>
        <v>2968886</v>
      </c>
      <c r="L16" s="30" t="s">
        <v>308</v>
      </c>
    </row>
    <row r="17" spans="1:12" ht="25.5" customHeight="1" thickBot="1" x14ac:dyDescent="0.25">
      <c r="A17" s="14" t="s">
        <v>69</v>
      </c>
      <c r="B17" s="7" t="s">
        <v>377</v>
      </c>
      <c r="C17" s="4" t="s">
        <v>376</v>
      </c>
      <c r="D17" s="5">
        <v>4819408.8</v>
      </c>
      <c r="E17" s="5">
        <v>0</v>
      </c>
      <c r="F17" s="5">
        <v>4819408.8</v>
      </c>
      <c r="G17" s="5">
        <f t="shared" si="0"/>
        <v>4568160</v>
      </c>
      <c r="H17" s="5">
        <v>251248.8</v>
      </c>
      <c r="I17" s="6">
        <v>5.5E-2</v>
      </c>
      <c r="J17" s="21">
        <f t="shared" si="1"/>
        <v>481941</v>
      </c>
      <c r="K17" s="29">
        <f t="shared" si="2"/>
        <v>963882</v>
      </c>
      <c r="L17" s="30" t="s">
        <v>309</v>
      </c>
    </row>
    <row r="18" spans="1:12" ht="25.5" customHeight="1" thickBot="1" x14ac:dyDescent="0.25">
      <c r="A18" s="23"/>
      <c r="B18" s="24"/>
      <c r="C18" s="24"/>
      <c r="D18" s="34">
        <f>SUM(D5:D17)</f>
        <v>116704759.66</v>
      </c>
      <c r="E18" s="34">
        <f>SUM(E5:E17)</f>
        <v>6246333</v>
      </c>
      <c r="F18" s="34">
        <f>SUM(F5:F17)</f>
        <v>110458426.63500001</v>
      </c>
      <c r="G18" s="34">
        <f>SUM(G5:G17)</f>
        <v>110701864</v>
      </c>
      <c r="H18" s="34">
        <f>SUM(H5:H17)</f>
        <v>6002895.6600000011</v>
      </c>
      <c r="I18" s="24"/>
      <c r="J18" s="26">
        <f>SUM(J5:J17)</f>
        <v>11670475</v>
      </c>
      <c r="K18" s="26">
        <f>SUM(K5:K17)</f>
        <v>23340952</v>
      </c>
      <c r="L18" s="25"/>
    </row>
  </sheetData>
  <mergeCells count="8">
    <mergeCell ref="K3:K4"/>
    <mergeCell ref="L3:L4"/>
    <mergeCell ref="A1:H1"/>
    <mergeCell ref="A3:A4"/>
    <mergeCell ref="B3:B4"/>
    <mergeCell ref="C3:C4"/>
    <mergeCell ref="D3:I3"/>
    <mergeCell ref="J3:J4"/>
  </mergeCells>
  <pageMargins left="0.7" right="0.7" top="0.78740157499999996" bottom="0.78740157499999996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07B8-6E9F-405E-B1BA-DBE4A251B858}">
  <sheetPr>
    <pageSetUpPr fitToPage="1"/>
  </sheetPr>
  <dimension ref="A1:L16"/>
  <sheetViews>
    <sheetView workbookViewId="0">
      <selection activeCell="D5" sqref="D5"/>
    </sheetView>
  </sheetViews>
  <sheetFormatPr defaultRowHeight="12.75" x14ac:dyDescent="0.2"/>
  <cols>
    <col min="1" max="1" width="7.5703125" style="1" customWidth="1"/>
    <col min="2" max="2" width="62.7109375" style="1" customWidth="1"/>
    <col min="3" max="3" width="10.85546875" style="1" customWidth="1"/>
    <col min="4" max="8" width="14.28515625" style="1" customWidth="1"/>
    <col min="9" max="9" width="9.140625" style="1"/>
    <col min="10" max="11" width="13.5703125" style="1" customWidth="1"/>
    <col min="12" max="12" width="15.42578125" style="1" customWidth="1"/>
    <col min="13" max="16384" width="9.140625" style="1"/>
  </cols>
  <sheetData>
    <row r="1" spans="1:12" ht="29.25" customHeight="1" x14ac:dyDescent="0.2">
      <c r="A1" s="47" t="s">
        <v>384</v>
      </c>
      <c r="B1" s="47"/>
      <c r="C1" s="47"/>
      <c r="D1" s="47"/>
      <c r="E1" s="47"/>
      <c r="F1" s="47"/>
      <c r="G1" s="47"/>
      <c r="H1" s="47"/>
    </row>
    <row r="2" spans="1:12" ht="13.5" thickBot="1" x14ac:dyDescent="0.25"/>
    <row r="3" spans="1:12" ht="25.5" customHeight="1" x14ac:dyDescent="0.2">
      <c r="A3" s="48" t="s">
        <v>268</v>
      </c>
      <c r="B3" s="50" t="s">
        <v>269</v>
      </c>
      <c r="C3" s="50" t="s">
        <v>270</v>
      </c>
      <c r="D3" s="52" t="s">
        <v>271</v>
      </c>
      <c r="E3" s="52"/>
      <c r="F3" s="52"/>
      <c r="G3" s="52"/>
      <c r="H3" s="52"/>
      <c r="I3" s="52"/>
      <c r="J3" s="50" t="s">
        <v>272</v>
      </c>
      <c r="K3" s="50" t="s">
        <v>364</v>
      </c>
      <c r="L3" s="45" t="s">
        <v>273</v>
      </c>
    </row>
    <row r="4" spans="1:12" ht="13.5" thickBot="1" x14ac:dyDescent="0.25">
      <c r="A4" s="49"/>
      <c r="B4" s="51"/>
      <c r="C4" s="51"/>
      <c r="D4" s="35" t="s">
        <v>0</v>
      </c>
      <c r="E4" s="35" t="s">
        <v>366</v>
      </c>
      <c r="F4" s="35" t="s">
        <v>367</v>
      </c>
      <c r="G4" s="35" t="s">
        <v>370</v>
      </c>
      <c r="H4" s="35" t="s">
        <v>371</v>
      </c>
      <c r="I4" s="35" t="s">
        <v>365</v>
      </c>
      <c r="J4" s="51"/>
      <c r="K4" s="51"/>
      <c r="L4" s="46"/>
    </row>
    <row r="5" spans="1:12" ht="25.5" customHeight="1" x14ac:dyDescent="0.2">
      <c r="A5" s="14" t="s">
        <v>128</v>
      </c>
      <c r="B5" s="7" t="s">
        <v>129</v>
      </c>
      <c r="C5" s="4" t="s">
        <v>239</v>
      </c>
      <c r="D5" s="5">
        <v>503760</v>
      </c>
      <c r="E5" s="5">
        <v>0</v>
      </c>
      <c r="F5" s="5">
        <v>503760</v>
      </c>
      <c r="G5" s="5">
        <f t="shared" ref="G5:G15" si="0">D5-H5</f>
        <v>503760</v>
      </c>
      <c r="H5" s="5">
        <v>0</v>
      </c>
      <c r="I5" s="6">
        <v>0</v>
      </c>
      <c r="J5" s="21">
        <f>ROUND(D5*0.3,0)</f>
        <v>151128</v>
      </c>
      <c r="K5" s="29">
        <v>0</v>
      </c>
      <c r="L5" s="30" t="s">
        <v>335</v>
      </c>
    </row>
    <row r="6" spans="1:12" ht="25.5" customHeight="1" x14ac:dyDescent="0.2">
      <c r="A6" s="14" t="s">
        <v>130</v>
      </c>
      <c r="B6" s="7" t="s">
        <v>131</v>
      </c>
      <c r="C6" s="4" t="s">
        <v>240</v>
      </c>
      <c r="D6" s="5">
        <v>239286</v>
      </c>
      <c r="E6" s="5">
        <v>0</v>
      </c>
      <c r="F6" s="5">
        <v>239286</v>
      </c>
      <c r="G6" s="5">
        <f t="shared" si="0"/>
        <v>239286</v>
      </c>
      <c r="H6" s="5">
        <v>0</v>
      </c>
      <c r="I6" s="6">
        <v>0</v>
      </c>
      <c r="J6" s="21">
        <f t="shared" ref="J6:J15" si="1">ROUND(D6*0.3,0)</f>
        <v>71786</v>
      </c>
      <c r="K6" s="29">
        <v>0</v>
      </c>
      <c r="L6" s="30" t="s">
        <v>336</v>
      </c>
    </row>
    <row r="7" spans="1:12" ht="25.5" customHeight="1" x14ac:dyDescent="0.2">
      <c r="A7" s="14" t="s">
        <v>140</v>
      </c>
      <c r="B7" s="7" t="s">
        <v>141</v>
      </c>
      <c r="C7" s="4" t="s">
        <v>245</v>
      </c>
      <c r="D7" s="5">
        <v>251880</v>
      </c>
      <c r="E7" s="5">
        <v>0</v>
      </c>
      <c r="F7" s="5">
        <v>251880</v>
      </c>
      <c r="G7" s="5">
        <f t="shared" si="0"/>
        <v>251880</v>
      </c>
      <c r="H7" s="5">
        <v>0</v>
      </c>
      <c r="I7" s="6">
        <v>0</v>
      </c>
      <c r="J7" s="21">
        <f t="shared" si="1"/>
        <v>75564</v>
      </c>
      <c r="K7" s="29">
        <v>0</v>
      </c>
      <c r="L7" s="30" t="s">
        <v>341</v>
      </c>
    </row>
    <row r="8" spans="1:12" ht="25.5" customHeight="1" x14ac:dyDescent="0.2">
      <c r="A8" s="14" t="s">
        <v>146</v>
      </c>
      <c r="B8" s="7" t="s">
        <v>147</v>
      </c>
      <c r="C8" s="4" t="s">
        <v>248</v>
      </c>
      <c r="D8" s="5">
        <v>100752</v>
      </c>
      <c r="E8" s="5">
        <v>0</v>
      </c>
      <c r="F8" s="5">
        <v>100752</v>
      </c>
      <c r="G8" s="5">
        <f t="shared" si="0"/>
        <v>100752</v>
      </c>
      <c r="H8" s="5">
        <v>0</v>
      </c>
      <c r="I8" s="6">
        <v>0</v>
      </c>
      <c r="J8" s="21">
        <f t="shared" si="1"/>
        <v>30226</v>
      </c>
      <c r="K8" s="29">
        <v>0</v>
      </c>
      <c r="L8" s="30" t="s">
        <v>344</v>
      </c>
    </row>
    <row r="9" spans="1:12" ht="25.5" customHeight="1" x14ac:dyDescent="0.2">
      <c r="A9" s="14" t="s">
        <v>160</v>
      </c>
      <c r="B9" s="7" t="s">
        <v>161</v>
      </c>
      <c r="C9" s="4" t="s">
        <v>255</v>
      </c>
      <c r="D9" s="5">
        <v>377820</v>
      </c>
      <c r="E9" s="5">
        <v>0</v>
      </c>
      <c r="F9" s="5">
        <v>377820</v>
      </c>
      <c r="G9" s="5">
        <f t="shared" si="0"/>
        <v>377820</v>
      </c>
      <c r="H9" s="5">
        <v>0</v>
      </c>
      <c r="I9" s="6">
        <v>0</v>
      </c>
      <c r="J9" s="21">
        <f t="shared" si="1"/>
        <v>113346</v>
      </c>
      <c r="K9" s="29">
        <v>0</v>
      </c>
      <c r="L9" s="30" t="s">
        <v>351</v>
      </c>
    </row>
    <row r="10" spans="1:12" ht="25.5" customHeight="1" x14ac:dyDescent="0.2">
      <c r="A10" s="14" t="s">
        <v>162</v>
      </c>
      <c r="B10" s="7" t="s">
        <v>163</v>
      </c>
      <c r="C10" s="4" t="s">
        <v>256</v>
      </c>
      <c r="D10" s="5">
        <v>226692</v>
      </c>
      <c r="E10" s="5">
        <v>0</v>
      </c>
      <c r="F10" s="5">
        <v>226692</v>
      </c>
      <c r="G10" s="5">
        <f t="shared" si="0"/>
        <v>226692</v>
      </c>
      <c r="H10" s="5">
        <v>0</v>
      </c>
      <c r="I10" s="6">
        <v>0</v>
      </c>
      <c r="J10" s="21">
        <f t="shared" si="1"/>
        <v>68008</v>
      </c>
      <c r="K10" s="29">
        <v>0</v>
      </c>
      <c r="L10" s="30" t="s">
        <v>352</v>
      </c>
    </row>
    <row r="11" spans="1:12" ht="25.5" customHeight="1" x14ac:dyDescent="0.2">
      <c r="A11" s="14" t="s">
        <v>166</v>
      </c>
      <c r="B11" s="7" t="s">
        <v>167</v>
      </c>
      <c r="C11" s="4" t="s">
        <v>258</v>
      </c>
      <c r="D11" s="5">
        <v>503760</v>
      </c>
      <c r="E11" s="5">
        <v>0</v>
      </c>
      <c r="F11" s="5">
        <v>503760</v>
      </c>
      <c r="G11" s="5">
        <f t="shared" si="0"/>
        <v>503760</v>
      </c>
      <c r="H11" s="5">
        <v>0</v>
      </c>
      <c r="I11" s="6">
        <v>0</v>
      </c>
      <c r="J11" s="21">
        <f t="shared" si="1"/>
        <v>151128</v>
      </c>
      <c r="K11" s="29">
        <v>0</v>
      </c>
      <c r="L11" s="30" t="s">
        <v>354</v>
      </c>
    </row>
    <row r="12" spans="1:12" ht="25.5" customHeight="1" x14ac:dyDescent="0.2">
      <c r="A12" s="14" t="s">
        <v>170</v>
      </c>
      <c r="B12" s="7" t="s">
        <v>171</v>
      </c>
      <c r="C12" s="4" t="s">
        <v>260</v>
      </c>
      <c r="D12" s="5">
        <v>226692</v>
      </c>
      <c r="E12" s="5">
        <v>0</v>
      </c>
      <c r="F12" s="5">
        <v>226692</v>
      </c>
      <c r="G12" s="5">
        <f t="shared" si="0"/>
        <v>226692</v>
      </c>
      <c r="H12" s="5">
        <v>0</v>
      </c>
      <c r="I12" s="6">
        <v>0</v>
      </c>
      <c r="J12" s="21">
        <f t="shared" si="1"/>
        <v>68008</v>
      </c>
      <c r="K12" s="29">
        <v>0</v>
      </c>
      <c r="L12" s="30" t="s">
        <v>356</v>
      </c>
    </row>
    <row r="13" spans="1:12" ht="25.5" customHeight="1" x14ac:dyDescent="0.2">
      <c r="A13" s="14" t="s">
        <v>180</v>
      </c>
      <c r="B13" s="7" t="s">
        <v>181</v>
      </c>
      <c r="C13" s="4" t="s">
        <v>265</v>
      </c>
      <c r="D13" s="5">
        <v>226692</v>
      </c>
      <c r="E13" s="5">
        <v>0</v>
      </c>
      <c r="F13" s="5">
        <v>226692</v>
      </c>
      <c r="G13" s="5">
        <f t="shared" si="0"/>
        <v>226692</v>
      </c>
      <c r="H13" s="5">
        <v>0</v>
      </c>
      <c r="I13" s="6">
        <v>0</v>
      </c>
      <c r="J13" s="21">
        <f t="shared" si="1"/>
        <v>68008</v>
      </c>
      <c r="K13" s="29">
        <v>0</v>
      </c>
      <c r="L13" s="30" t="s">
        <v>361</v>
      </c>
    </row>
    <row r="14" spans="1:12" ht="25.5" customHeight="1" x14ac:dyDescent="0.2">
      <c r="A14" s="14" t="s">
        <v>182</v>
      </c>
      <c r="B14" s="7" t="s">
        <v>183</v>
      </c>
      <c r="C14" s="4" t="s">
        <v>266</v>
      </c>
      <c r="D14" s="5">
        <v>503760</v>
      </c>
      <c r="E14" s="5">
        <v>0</v>
      </c>
      <c r="F14" s="5">
        <v>503760</v>
      </c>
      <c r="G14" s="5">
        <f t="shared" si="0"/>
        <v>503760</v>
      </c>
      <c r="H14" s="5">
        <v>0</v>
      </c>
      <c r="I14" s="6">
        <v>0</v>
      </c>
      <c r="J14" s="21">
        <f t="shared" si="1"/>
        <v>151128</v>
      </c>
      <c r="K14" s="29">
        <v>0</v>
      </c>
      <c r="L14" s="30" t="s">
        <v>362</v>
      </c>
    </row>
    <row r="15" spans="1:12" ht="25.5" customHeight="1" thickBot="1" x14ac:dyDescent="0.25">
      <c r="A15" s="15" t="s">
        <v>184</v>
      </c>
      <c r="B15" s="16" t="s">
        <v>185</v>
      </c>
      <c r="C15" s="17" t="s">
        <v>267</v>
      </c>
      <c r="D15" s="18">
        <v>503760</v>
      </c>
      <c r="E15" s="18">
        <v>0</v>
      </c>
      <c r="F15" s="18">
        <v>503760</v>
      </c>
      <c r="G15" s="5">
        <f t="shared" si="0"/>
        <v>503760</v>
      </c>
      <c r="H15" s="18">
        <v>0</v>
      </c>
      <c r="I15" s="19">
        <v>0</v>
      </c>
      <c r="J15" s="22">
        <f t="shared" si="1"/>
        <v>151128</v>
      </c>
      <c r="K15" s="29">
        <v>0</v>
      </c>
      <c r="L15" s="31" t="s">
        <v>363</v>
      </c>
    </row>
    <row r="16" spans="1:12" ht="25.5" customHeight="1" thickBot="1" x14ac:dyDescent="0.25">
      <c r="A16" s="23"/>
      <c r="B16" s="24"/>
      <c r="C16" s="24"/>
      <c r="D16" s="34">
        <f>SUM(D5:D15)</f>
        <v>3664854</v>
      </c>
      <c r="E16" s="34">
        <f>SUM(E5:E15)</f>
        <v>0</v>
      </c>
      <c r="F16" s="34">
        <f>SUM(F5:F15)</f>
        <v>3664854</v>
      </c>
      <c r="G16" s="34">
        <f>SUM(G5:G15)</f>
        <v>3664854</v>
      </c>
      <c r="H16" s="34">
        <f>SUM(H5:H15)</f>
        <v>0</v>
      </c>
      <c r="I16" s="24"/>
      <c r="J16" s="26">
        <f>SUM(J5:J15)</f>
        <v>1099458</v>
      </c>
      <c r="K16" s="26">
        <f>SUM(K5:K15)</f>
        <v>0</v>
      </c>
      <c r="L16" s="25"/>
    </row>
  </sheetData>
  <mergeCells count="8">
    <mergeCell ref="K3:K4"/>
    <mergeCell ref="L3:L4"/>
    <mergeCell ref="A1:H1"/>
    <mergeCell ref="A3:A4"/>
    <mergeCell ref="B3:B4"/>
    <mergeCell ref="C3:C4"/>
    <mergeCell ref="D3:I3"/>
    <mergeCell ref="J3:J4"/>
  </mergeCells>
  <pageMargins left="0.7" right="0.7" top="0.78740157499999996" bottom="0.78740157499999996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794B-5896-4F0B-BCF9-D4E9E9EE90D1}">
  <sheetPr>
    <pageSetUpPr fitToPage="1"/>
  </sheetPr>
  <dimension ref="A1:L32"/>
  <sheetViews>
    <sheetView topLeftCell="A16" workbookViewId="0">
      <selection activeCell="D12" sqref="D12"/>
    </sheetView>
  </sheetViews>
  <sheetFormatPr defaultRowHeight="12.75" x14ac:dyDescent="0.2"/>
  <cols>
    <col min="1" max="1" width="7.5703125" style="1" customWidth="1"/>
    <col min="2" max="2" width="62.7109375" style="1" customWidth="1"/>
    <col min="3" max="3" width="10.85546875" style="1" customWidth="1"/>
    <col min="4" max="8" width="14.28515625" style="1" customWidth="1"/>
    <col min="9" max="9" width="9.140625" style="1"/>
    <col min="10" max="11" width="13.5703125" style="1" customWidth="1"/>
    <col min="12" max="12" width="15.42578125" style="1" customWidth="1"/>
    <col min="13" max="16384" width="9.140625" style="1"/>
  </cols>
  <sheetData>
    <row r="1" spans="1:12" ht="29.25" customHeight="1" x14ac:dyDescent="0.2">
      <c r="A1" s="47" t="s">
        <v>384</v>
      </c>
      <c r="B1" s="47"/>
      <c r="C1" s="47"/>
      <c r="D1" s="47"/>
      <c r="E1" s="47"/>
      <c r="F1" s="47"/>
      <c r="G1" s="47"/>
      <c r="H1" s="47"/>
    </row>
    <row r="2" spans="1:12" ht="13.5" thickBot="1" x14ac:dyDescent="0.25"/>
    <row r="3" spans="1:12" ht="25.5" customHeight="1" x14ac:dyDescent="0.2">
      <c r="A3" s="48" t="s">
        <v>268</v>
      </c>
      <c r="B3" s="50" t="s">
        <v>269</v>
      </c>
      <c r="C3" s="50" t="s">
        <v>270</v>
      </c>
      <c r="D3" s="52" t="s">
        <v>271</v>
      </c>
      <c r="E3" s="52"/>
      <c r="F3" s="52"/>
      <c r="G3" s="52"/>
      <c r="H3" s="52"/>
      <c r="I3" s="52"/>
      <c r="J3" s="50" t="s">
        <v>272</v>
      </c>
      <c r="K3" s="50" t="s">
        <v>364</v>
      </c>
      <c r="L3" s="45" t="s">
        <v>273</v>
      </c>
    </row>
    <row r="4" spans="1:12" ht="13.5" thickBot="1" x14ac:dyDescent="0.25">
      <c r="A4" s="49"/>
      <c r="B4" s="51"/>
      <c r="C4" s="51"/>
      <c r="D4" s="35" t="s">
        <v>0</v>
      </c>
      <c r="E4" s="35" t="s">
        <v>366</v>
      </c>
      <c r="F4" s="35" t="s">
        <v>367</v>
      </c>
      <c r="G4" s="35" t="s">
        <v>370</v>
      </c>
      <c r="H4" s="35" t="s">
        <v>371</v>
      </c>
      <c r="I4" s="35" t="s">
        <v>365</v>
      </c>
      <c r="J4" s="51"/>
      <c r="K4" s="51"/>
      <c r="L4" s="46"/>
    </row>
    <row r="5" spans="1:12" ht="25.5" customHeight="1" x14ac:dyDescent="0.2">
      <c r="A5" s="14" t="s">
        <v>70</v>
      </c>
      <c r="B5" s="7" t="s">
        <v>71</v>
      </c>
      <c r="C5" s="4" t="s">
        <v>209</v>
      </c>
      <c r="D5" s="5">
        <v>243355</v>
      </c>
      <c r="E5" s="5">
        <v>0</v>
      </c>
      <c r="F5" s="5">
        <v>243355</v>
      </c>
      <c r="G5" s="5">
        <f>D5-H5</f>
        <v>243355</v>
      </c>
      <c r="H5" s="5">
        <v>0</v>
      </c>
      <c r="I5" s="6">
        <v>0</v>
      </c>
      <c r="J5" s="21">
        <f t="shared" ref="J5:J30" si="0">ROUND(D5*0.1,0)</f>
        <v>24336</v>
      </c>
      <c r="K5" s="29">
        <f t="shared" ref="K5:K29" si="1">ROUND(D5*0.2,0)</f>
        <v>48671</v>
      </c>
      <c r="L5" s="30" t="s">
        <v>310</v>
      </c>
    </row>
    <row r="6" spans="1:12" ht="25.5" customHeight="1" x14ac:dyDescent="0.2">
      <c r="A6" s="14" t="s">
        <v>72</v>
      </c>
      <c r="B6" s="7" t="s">
        <v>368</v>
      </c>
      <c r="C6" s="4" t="s">
        <v>210</v>
      </c>
      <c r="D6" s="5">
        <v>553488</v>
      </c>
      <c r="E6" s="5">
        <v>0</v>
      </c>
      <c r="F6" s="5">
        <v>553488</v>
      </c>
      <c r="G6" s="5">
        <f t="shared" ref="G6:G31" si="2">D6-H6</f>
        <v>553488</v>
      </c>
      <c r="H6" s="5">
        <v>0</v>
      </c>
      <c r="I6" s="6">
        <v>0</v>
      </c>
      <c r="J6" s="21">
        <f t="shared" si="0"/>
        <v>55349</v>
      </c>
      <c r="K6" s="29">
        <f t="shared" si="1"/>
        <v>110698</v>
      </c>
      <c r="L6" s="30" t="s">
        <v>311</v>
      </c>
    </row>
    <row r="7" spans="1:12" ht="25.5" customHeight="1" x14ac:dyDescent="0.2">
      <c r="A7" s="14" t="s">
        <v>75</v>
      </c>
      <c r="B7" s="7" t="s">
        <v>76</v>
      </c>
      <c r="C7" s="4" t="s">
        <v>212</v>
      </c>
      <c r="D7" s="5">
        <v>245816</v>
      </c>
      <c r="E7" s="5">
        <v>0</v>
      </c>
      <c r="F7" s="5">
        <v>245816</v>
      </c>
      <c r="G7" s="5">
        <f t="shared" si="2"/>
        <v>245816</v>
      </c>
      <c r="H7" s="5">
        <v>0</v>
      </c>
      <c r="I7" s="6">
        <v>0</v>
      </c>
      <c r="J7" s="21">
        <f t="shared" si="0"/>
        <v>24582</v>
      </c>
      <c r="K7" s="29">
        <f t="shared" si="1"/>
        <v>49163</v>
      </c>
      <c r="L7" s="30" t="s">
        <v>313</v>
      </c>
    </row>
    <row r="8" spans="1:12" ht="25.5" customHeight="1" x14ac:dyDescent="0.2">
      <c r="A8" s="14" t="s">
        <v>77</v>
      </c>
      <c r="B8" s="7" t="s">
        <v>78</v>
      </c>
      <c r="C8" s="4" t="s">
        <v>213</v>
      </c>
      <c r="D8" s="5">
        <v>334698</v>
      </c>
      <c r="E8" s="5">
        <v>0</v>
      </c>
      <c r="F8" s="5">
        <v>334698</v>
      </c>
      <c r="G8" s="5">
        <f t="shared" si="2"/>
        <v>334698</v>
      </c>
      <c r="H8" s="5">
        <v>0</v>
      </c>
      <c r="I8" s="6">
        <v>0</v>
      </c>
      <c r="J8" s="21">
        <f t="shared" si="0"/>
        <v>33470</v>
      </c>
      <c r="K8" s="29">
        <f t="shared" si="1"/>
        <v>66940</v>
      </c>
      <c r="L8" s="30" t="s">
        <v>313</v>
      </c>
    </row>
    <row r="9" spans="1:12" ht="25.5" customHeight="1" x14ac:dyDescent="0.2">
      <c r="A9" s="14" t="s">
        <v>79</v>
      </c>
      <c r="B9" s="7" t="s">
        <v>80</v>
      </c>
      <c r="C9" s="4" t="s">
        <v>214</v>
      </c>
      <c r="D9" s="5">
        <v>479267</v>
      </c>
      <c r="E9" s="5">
        <v>0</v>
      </c>
      <c r="F9" s="5">
        <v>479267</v>
      </c>
      <c r="G9" s="5">
        <f t="shared" si="2"/>
        <v>479267</v>
      </c>
      <c r="H9" s="5">
        <v>0</v>
      </c>
      <c r="I9" s="6">
        <v>0</v>
      </c>
      <c r="J9" s="21">
        <f t="shared" si="0"/>
        <v>47927</v>
      </c>
      <c r="K9" s="29">
        <f t="shared" si="1"/>
        <v>95853</v>
      </c>
      <c r="L9" s="30" t="s">
        <v>314</v>
      </c>
    </row>
    <row r="10" spans="1:12" ht="25.5" customHeight="1" x14ac:dyDescent="0.2">
      <c r="A10" s="14" t="s">
        <v>81</v>
      </c>
      <c r="B10" s="7" t="s">
        <v>82</v>
      </c>
      <c r="C10" s="4" t="s">
        <v>215</v>
      </c>
      <c r="D10" s="5">
        <v>219045</v>
      </c>
      <c r="E10" s="5">
        <v>0</v>
      </c>
      <c r="F10" s="5">
        <v>219045</v>
      </c>
      <c r="G10" s="5">
        <f t="shared" si="2"/>
        <v>219045</v>
      </c>
      <c r="H10" s="5">
        <v>0</v>
      </c>
      <c r="I10" s="6">
        <v>0</v>
      </c>
      <c r="J10" s="21">
        <f t="shared" si="0"/>
        <v>21905</v>
      </c>
      <c r="K10" s="29">
        <f t="shared" si="1"/>
        <v>43809</v>
      </c>
      <c r="L10" s="30" t="s">
        <v>315</v>
      </c>
    </row>
    <row r="11" spans="1:12" ht="25.5" customHeight="1" x14ac:dyDescent="0.2">
      <c r="A11" s="14" t="s">
        <v>83</v>
      </c>
      <c r="B11" s="7" t="s">
        <v>84</v>
      </c>
      <c r="C11" s="4" t="s">
        <v>216</v>
      </c>
      <c r="D11" s="5">
        <v>361053</v>
      </c>
      <c r="E11" s="5">
        <v>0</v>
      </c>
      <c r="F11" s="5">
        <v>361053</v>
      </c>
      <c r="G11" s="5">
        <f t="shared" si="2"/>
        <v>361053</v>
      </c>
      <c r="H11" s="5">
        <v>0</v>
      </c>
      <c r="I11" s="6">
        <v>0</v>
      </c>
      <c r="J11" s="21">
        <f t="shared" si="0"/>
        <v>36105</v>
      </c>
      <c r="K11" s="29">
        <f t="shared" si="1"/>
        <v>72211</v>
      </c>
      <c r="L11" s="30" t="s">
        <v>315</v>
      </c>
    </row>
    <row r="12" spans="1:12" ht="25.5" customHeight="1" x14ac:dyDescent="0.2">
      <c r="A12" s="14" t="s">
        <v>85</v>
      </c>
      <c r="B12" s="7" t="s">
        <v>86</v>
      </c>
      <c r="C12" s="4" t="s">
        <v>217</v>
      </c>
      <c r="D12" s="5">
        <v>926953</v>
      </c>
      <c r="E12" s="5">
        <v>0</v>
      </c>
      <c r="F12" s="5">
        <v>926953</v>
      </c>
      <c r="G12" s="5">
        <f t="shared" si="2"/>
        <v>926953</v>
      </c>
      <c r="H12" s="5">
        <v>0</v>
      </c>
      <c r="I12" s="6">
        <v>0</v>
      </c>
      <c r="J12" s="21">
        <f t="shared" si="0"/>
        <v>92695</v>
      </c>
      <c r="K12" s="29">
        <f t="shared" si="1"/>
        <v>185391</v>
      </c>
      <c r="L12" s="30" t="s">
        <v>316</v>
      </c>
    </row>
    <row r="13" spans="1:12" ht="25.5" customHeight="1" x14ac:dyDescent="0.2">
      <c r="A13" s="14" t="s">
        <v>87</v>
      </c>
      <c r="B13" s="7" t="s">
        <v>88</v>
      </c>
      <c r="C13" s="4" t="s">
        <v>218</v>
      </c>
      <c r="D13" s="5">
        <v>320000</v>
      </c>
      <c r="E13" s="5">
        <v>0</v>
      </c>
      <c r="F13" s="5">
        <v>320000</v>
      </c>
      <c r="G13" s="5">
        <f t="shared" si="2"/>
        <v>320000</v>
      </c>
      <c r="H13" s="5">
        <v>0</v>
      </c>
      <c r="I13" s="6">
        <v>0</v>
      </c>
      <c r="J13" s="21">
        <f t="shared" si="0"/>
        <v>32000</v>
      </c>
      <c r="K13" s="29">
        <f t="shared" si="1"/>
        <v>64000</v>
      </c>
      <c r="L13" s="30" t="s">
        <v>317</v>
      </c>
    </row>
    <row r="14" spans="1:12" ht="25.5" customHeight="1" x14ac:dyDescent="0.2">
      <c r="A14" s="14" t="s">
        <v>91</v>
      </c>
      <c r="B14" s="7" t="s">
        <v>92</v>
      </c>
      <c r="C14" s="4" t="s">
        <v>220</v>
      </c>
      <c r="D14" s="5">
        <v>217200</v>
      </c>
      <c r="E14" s="5">
        <v>0</v>
      </c>
      <c r="F14" s="5">
        <v>217200</v>
      </c>
      <c r="G14" s="5">
        <f t="shared" si="2"/>
        <v>217200</v>
      </c>
      <c r="H14" s="5">
        <v>0</v>
      </c>
      <c r="I14" s="6">
        <v>0</v>
      </c>
      <c r="J14" s="21">
        <f t="shared" si="0"/>
        <v>21720</v>
      </c>
      <c r="K14" s="29">
        <f t="shared" si="1"/>
        <v>43440</v>
      </c>
      <c r="L14" s="30" t="s">
        <v>319</v>
      </c>
    </row>
    <row r="15" spans="1:12" ht="25.5" customHeight="1" x14ac:dyDescent="0.2">
      <c r="A15" s="14" t="s">
        <v>93</v>
      </c>
      <c r="B15" s="7" t="s">
        <v>94</v>
      </c>
      <c r="C15" s="4" t="s">
        <v>221</v>
      </c>
      <c r="D15" s="5">
        <v>213339</v>
      </c>
      <c r="E15" s="5">
        <v>0</v>
      </c>
      <c r="F15" s="5">
        <v>213339</v>
      </c>
      <c r="G15" s="5">
        <f t="shared" si="2"/>
        <v>213339</v>
      </c>
      <c r="H15" s="5">
        <v>0</v>
      </c>
      <c r="I15" s="6">
        <v>0</v>
      </c>
      <c r="J15" s="21">
        <f t="shared" si="0"/>
        <v>21334</v>
      </c>
      <c r="K15" s="29">
        <f t="shared" si="1"/>
        <v>42668</v>
      </c>
      <c r="L15" s="30" t="s">
        <v>320</v>
      </c>
    </row>
    <row r="16" spans="1:12" ht="25.5" customHeight="1" x14ac:dyDescent="0.2">
      <c r="A16" s="14" t="s">
        <v>95</v>
      </c>
      <c r="B16" s="7" t="s">
        <v>369</v>
      </c>
      <c r="C16" s="4" t="s">
        <v>222</v>
      </c>
      <c r="D16" s="5">
        <v>280416</v>
      </c>
      <c r="E16" s="5">
        <v>0</v>
      </c>
      <c r="F16" s="5">
        <v>280416</v>
      </c>
      <c r="G16" s="5">
        <f t="shared" si="2"/>
        <v>280416</v>
      </c>
      <c r="H16" s="5">
        <v>0</v>
      </c>
      <c r="I16" s="6">
        <v>0</v>
      </c>
      <c r="J16" s="21">
        <f t="shared" si="0"/>
        <v>28042</v>
      </c>
      <c r="K16" s="29">
        <f t="shared" si="1"/>
        <v>56083</v>
      </c>
      <c r="L16" s="30" t="s">
        <v>319</v>
      </c>
    </row>
    <row r="17" spans="1:12" ht="25.5" customHeight="1" x14ac:dyDescent="0.2">
      <c r="A17" s="14" t="s">
        <v>96</v>
      </c>
      <c r="B17" s="7" t="s">
        <v>97</v>
      </c>
      <c r="C17" s="4" t="s">
        <v>223</v>
      </c>
      <c r="D17" s="5">
        <v>1213880</v>
      </c>
      <c r="E17" s="5">
        <v>0</v>
      </c>
      <c r="F17" s="5">
        <v>1213880</v>
      </c>
      <c r="G17" s="5">
        <f t="shared" si="2"/>
        <v>1213880</v>
      </c>
      <c r="H17" s="5">
        <v>0</v>
      </c>
      <c r="I17" s="6">
        <v>0</v>
      </c>
      <c r="J17" s="21">
        <f t="shared" si="0"/>
        <v>121388</v>
      </c>
      <c r="K17" s="29">
        <f t="shared" si="1"/>
        <v>242776</v>
      </c>
      <c r="L17" s="30" t="s">
        <v>321</v>
      </c>
    </row>
    <row r="18" spans="1:12" ht="25.5" customHeight="1" x14ac:dyDescent="0.2">
      <c r="A18" s="14" t="s">
        <v>98</v>
      </c>
      <c r="B18" s="7" t="s">
        <v>99</v>
      </c>
      <c r="C18" s="4" t="s">
        <v>224</v>
      </c>
      <c r="D18" s="5">
        <v>684219</v>
      </c>
      <c r="E18" s="5">
        <v>0</v>
      </c>
      <c r="F18" s="5">
        <v>684219</v>
      </c>
      <c r="G18" s="5">
        <f t="shared" si="2"/>
        <v>684219</v>
      </c>
      <c r="H18" s="5">
        <v>0</v>
      </c>
      <c r="I18" s="6">
        <v>0</v>
      </c>
      <c r="J18" s="21">
        <f t="shared" si="0"/>
        <v>68422</v>
      </c>
      <c r="K18" s="29">
        <f t="shared" si="1"/>
        <v>136844</v>
      </c>
      <c r="L18" s="30" t="s">
        <v>322</v>
      </c>
    </row>
    <row r="19" spans="1:12" ht="25.5" customHeight="1" x14ac:dyDescent="0.2">
      <c r="A19" s="14" t="s">
        <v>100</v>
      </c>
      <c r="B19" s="7" t="s">
        <v>101</v>
      </c>
      <c r="C19" s="4" t="s">
        <v>225</v>
      </c>
      <c r="D19" s="5">
        <v>330268</v>
      </c>
      <c r="E19" s="5">
        <v>0</v>
      </c>
      <c r="F19" s="5">
        <v>330268</v>
      </c>
      <c r="G19" s="5">
        <f t="shared" si="2"/>
        <v>330268</v>
      </c>
      <c r="H19" s="5">
        <v>0</v>
      </c>
      <c r="I19" s="6">
        <v>0</v>
      </c>
      <c r="J19" s="21">
        <f t="shared" si="0"/>
        <v>33027</v>
      </c>
      <c r="K19" s="29">
        <f t="shared" si="1"/>
        <v>66054</v>
      </c>
      <c r="L19" s="30" t="s">
        <v>323</v>
      </c>
    </row>
    <row r="20" spans="1:12" ht="25.5" customHeight="1" x14ac:dyDescent="0.2">
      <c r="A20" s="14" t="s">
        <v>102</v>
      </c>
      <c r="B20" s="7" t="s">
        <v>103</v>
      </c>
      <c r="C20" s="4" t="s">
        <v>226</v>
      </c>
      <c r="D20" s="5">
        <v>253293</v>
      </c>
      <c r="E20" s="5">
        <v>0</v>
      </c>
      <c r="F20" s="5">
        <v>253293</v>
      </c>
      <c r="G20" s="5">
        <f t="shared" si="2"/>
        <v>253293</v>
      </c>
      <c r="H20" s="5">
        <v>0</v>
      </c>
      <c r="I20" s="6">
        <v>0</v>
      </c>
      <c r="J20" s="21">
        <f t="shared" si="0"/>
        <v>25329</v>
      </c>
      <c r="K20" s="29">
        <f t="shared" si="1"/>
        <v>50659</v>
      </c>
      <c r="L20" s="30" t="s">
        <v>324</v>
      </c>
    </row>
    <row r="21" spans="1:12" ht="25.5" customHeight="1" x14ac:dyDescent="0.2">
      <c r="A21" s="14" t="s">
        <v>104</v>
      </c>
      <c r="B21" s="7" t="s">
        <v>105</v>
      </c>
      <c r="C21" s="4" t="s">
        <v>227</v>
      </c>
      <c r="D21" s="5">
        <v>256437</v>
      </c>
      <c r="E21" s="5">
        <v>0</v>
      </c>
      <c r="F21" s="5">
        <v>256437</v>
      </c>
      <c r="G21" s="5">
        <f t="shared" si="2"/>
        <v>256437</v>
      </c>
      <c r="H21" s="5">
        <v>0</v>
      </c>
      <c r="I21" s="6">
        <v>0</v>
      </c>
      <c r="J21" s="21">
        <f t="shared" si="0"/>
        <v>25644</v>
      </c>
      <c r="K21" s="29">
        <f t="shared" si="1"/>
        <v>51287</v>
      </c>
      <c r="L21" s="30" t="s">
        <v>325</v>
      </c>
    </row>
    <row r="22" spans="1:12" ht="25.5" customHeight="1" x14ac:dyDescent="0.2">
      <c r="A22" s="14" t="s">
        <v>106</v>
      </c>
      <c r="B22" s="7" t="s">
        <v>107</v>
      </c>
      <c r="C22" s="4" t="s">
        <v>228</v>
      </c>
      <c r="D22" s="5">
        <v>388310</v>
      </c>
      <c r="E22" s="5">
        <v>0</v>
      </c>
      <c r="F22" s="5">
        <v>388310</v>
      </c>
      <c r="G22" s="5">
        <f t="shared" si="2"/>
        <v>388310</v>
      </c>
      <c r="H22" s="5">
        <v>0</v>
      </c>
      <c r="I22" s="6">
        <v>0</v>
      </c>
      <c r="J22" s="21">
        <f t="shared" si="0"/>
        <v>38831</v>
      </c>
      <c r="K22" s="29">
        <f t="shared" si="1"/>
        <v>77662</v>
      </c>
      <c r="L22" s="30" t="s">
        <v>326</v>
      </c>
    </row>
    <row r="23" spans="1:12" ht="25.5" customHeight="1" x14ac:dyDescent="0.2">
      <c r="A23" s="14" t="s">
        <v>110</v>
      </c>
      <c r="B23" s="7" t="s">
        <v>111</v>
      </c>
      <c r="C23" s="4" t="s">
        <v>230</v>
      </c>
      <c r="D23" s="5">
        <v>230540</v>
      </c>
      <c r="E23" s="5">
        <v>0</v>
      </c>
      <c r="F23" s="5">
        <v>230540</v>
      </c>
      <c r="G23" s="5">
        <f t="shared" si="2"/>
        <v>230540</v>
      </c>
      <c r="H23" s="5">
        <v>0</v>
      </c>
      <c r="I23" s="6">
        <v>0</v>
      </c>
      <c r="J23" s="21">
        <f t="shared" si="0"/>
        <v>23054</v>
      </c>
      <c r="K23" s="29">
        <f t="shared" si="1"/>
        <v>46108</v>
      </c>
      <c r="L23" s="30" t="s">
        <v>328</v>
      </c>
    </row>
    <row r="24" spans="1:12" ht="25.5" customHeight="1" x14ac:dyDescent="0.2">
      <c r="A24" s="14" t="s">
        <v>112</v>
      </c>
      <c r="B24" s="7" t="s">
        <v>113</v>
      </c>
      <c r="C24" s="4" t="s">
        <v>231</v>
      </c>
      <c r="D24" s="5">
        <v>250262</v>
      </c>
      <c r="E24" s="5">
        <v>0</v>
      </c>
      <c r="F24" s="5">
        <v>250262</v>
      </c>
      <c r="G24" s="5">
        <f t="shared" si="2"/>
        <v>250262</v>
      </c>
      <c r="H24" s="5">
        <v>0</v>
      </c>
      <c r="I24" s="6">
        <v>0</v>
      </c>
      <c r="J24" s="21">
        <f t="shared" si="0"/>
        <v>25026</v>
      </c>
      <c r="K24" s="29">
        <f t="shared" si="1"/>
        <v>50052</v>
      </c>
      <c r="L24" s="30" t="s">
        <v>328</v>
      </c>
    </row>
    <row r="25" spans="1:12" ht="25.5" customHeight="1" x14ac:dyDescent="0.2">
      <c r="A25" s="14" t="s">
        <v>114</v>
      </c>
      <c r="B25" s="7" t="s">
        <v>115</v>
      </c>
      <c r="C25" s="4" t="s">
        <v>232</v>
      </c>
      <c r="D25" s="5">
        <v>232630</v>
      </c>
      <c r="E25" s="5">
        <v>0</v>
      </c>
      <c r="F25" s="5">
        <v>232630</v>
      </c>
      <c r="G25" s="5">
        <f t="shared" si="2"/>
        <v>232630</v>
      </c>
      <c r="H25" s="5">
        <v>0</v>
      </c>
      <c r="I25" s="6">
        <v>0</v>
      </c>
      <c r="J25" s="21">
        <f t="shared" si="0"/>
        <v>23263</v>
      </c>
      <c r="K25" s="29">
        <f t="shared" si="1"/>
        <v>46526</v>
      </c>
      <c r="L25" s="30" t="s">
        <v>328</v>
      </c>
    </row>
    <row r="26" spans="1:12" ht="25.5" customHeight="1" x14ac:dyDescent="0.2">
      <c r="A26" s="14" t="s">
        <v>116</v>
      </c>
      <c r="B26" s="7" t="s">
        <v>117</v>
      </c>
      <c r="C26" s="4" t="s">
        <v>233</v>
      </c>
      <c r="D26" s="5">
        <v>250000</v>
      </c>
      <c r="E26" s="5">
        <v>0</v>
      </c>
      <c r="F26" s="5">
        <v>250000</v>
      </c>
      <c r="G26" s="5">
        <f t="shared" si="2"/>
        <v>250000</v>
      </c>
      <c r="H26" s="5">
        <v>0</v>
      </c>
      <c r="I26" s="6">
        <v>0</v>
      </c>
      <c r="J26" s="21">
        <f t="shared" si="0"/>
        <v>25000</v>
      </c>
      <c r="K26" s="29">
        <f t="shared" si="1"/>
        <v>50000</v>
      </c>
      <c r="L26" s="30" t="s">
        <v>329</v>
      </c>
    </row>
    <row r="27" spans="1:12" ht="25.5" customHeight="1" x14ac:dyDescent="0.2">
      <c r="A27" s="14" t="s">
        <v>118</v>
      </c>
      <c r="B27" s="7" t="s">
        <v>119</v>
      </c>
      <c r="C27" s="4" t="s">
        <v>234</v>
      </c>
      <c r="D27" s="5">
        <v>259920</v>
      </c>
      <c r="E27" s="5">
        <v>0</v>
      </c>
      <c r="F27" s="5">
        <v>259920</v>
      </c>
      <c r="G27" s="5">
        <f t="shared" si="2"/>
        <v>259920</v>
      </c>
      <c r="H27" s="5">
        <v>0</v>
      </c>
      <c r="I27" s="6">
        <v>0</v>
      </c>
      <c r="J27" s="21">
        <f t="shared" si="0"/>
        <v>25992</v>
      </c>
      <c r="K27" s="29">
        <f t="shared" si="1"/>
        <v>51984</v>
      </c>
      <c r="L27" s="30" t="s">
        <v>330</v>
      </c>
    </row>
    <row r="28" spans="1:12" ht="25.5" customHeight="1" x14ac:dyDescent="0.2">
      <c r="A28" s="14" t="s">
        <v>120</v>
      </c>
      <c r="B28" s="7" t="s">
        <v>121</v>
      </c>
      <c r="C28" s="4" t="s">
        <v>235</v>
      </c>
      <c r="D28" s="5">
        <v>560443</v>
      </c>
      <c r="E28" s="5">
        <v>0</v>
      </c>
      <c r="F28" s="5">
        <v>560443</v>
      </c>
      <c r="G28" s="5">
        <f t="shared" si="2"/>
        <v>560443</v>
      </c>
      <c r="H28" s="5">
        <v>0</v>
      </c>
      <c r="I28" s="6">
        <v>0</v>
      </c>
      <c r="J28" s="21">
        <f t="shared" si="0"/>
        <v>56044</v>
      </c>
      <c r="K28" s="29">
        <f t="shared" si="1"/>
        <v>112089</v>
      </c>
      <c r="L28" s="30" t="s">
        <v>331</v>
      </c>
    </row>
    <row r="29" spans="1:12" ht="25.5" customHeight="1" x14ac:dyDescent="0.2">
      <c r="A29" s="14" t="s">
        <v>122</v>
      </c>
      <c r="B29" s="7" t="s">
        <v>123</v>
      </c>
      <c r="C29" s="4" t="s">
        <v>236</v>
      </c>
      <c r="D29" s="5">
        <v>418921</v>
      </c>
      <c r="E29" s="5">
        <v>0</v>
      </c>
      <c r="F29" s="5">
        <v>418921</v>
      </c>
      <c r="G29" s="5">
        <f t="shared" si="2"/>
        <v>418921</v>
      </c>
      <c r="H29" s="5">
        <v>0</v>
      </c>
      <c r="I29" s="6">
        <v>0</v>
      </c>
      <c r="J29" s="21">
        <f t="shared" si="0"/>
        <v>41892</v>
      </c>
      <c r="K29" s="29">
        <f t="shared" si="1"/>
        <v>83784</v>
      </c>
      <c r="L29" s="30" t="s">
        <v>332</v>
      </c>
    </row>
    <row r="30" spans="1:12" ht="25.5" customHeight="1" x14ac:dyDescent="0.2">
      <c r="A30" s="14" t="s">
        <v>124</v>
      </c>
      <c r="B30" s="7" t="s">
        <v>125</v>
      </c>
      <c r="C30" s="4" t="s">
        <v>237</v>
      </c>
      <c r="D30" s="5">
        <v>300380</v>
      </c>
      <c r="E30" s="5">
        <v>0</v>
      </c>
      <c r="F30" s="5">
        <v>300380</v>
      </c>
      <c r="G30" s="5">
        <f t="shared" si="2"/>
        <v>300380</v>
      </c>
      <c r="H30" s="5">
        <v>0</v>
      </c>
      <c r="I30" s="6">
        <v>0</v>
      </c>
      <c r="J30" s="21">
        <f t="shared" si="0"/>
        <v>30038</v>
      </c>
      <c r="K30" s="29">
        <f>ROUND(D30*0.2,0)</f>
        <v>60076</v>
      </c>
      <c r="L30" s="30" t="s">
        <v>333</v>
      </c>
    </row>
    <row r="31" spans="1:12" ht="25.5" customHeight="1" thickBot="1" x14ac:dyDescent="0.25">
      <c r="A31" s="14" t="s">
        <v>126</v>
      </c>
      <c r="B31" s="7" t="s">
        <v>127</v>
      </c>
      <c r="C31" s="4" t="s">
        <v>238</v>
      </c>
      <c r="D31" s="5">
        <v>371032</v>
      </c>
      <c r="E31" s="5">
        <v>0</v>
      </c>
      <c r="F31" s="5">
        <v>371032</v>
      </c>
      <c r="G31" s="5">
        <f t="shared" si="2"/>
        <v>371032</v>
      </c>
      <c r="H31" s="5">
        <v>0</v>
      </c>
      <c r="I31" s="6">
        <v>0</v>
      </c>
      <c r="J31" s="21">
        <f>ROUND(D31*0.1,0)</f>
        <v>37103</v>
      </c>
      <c r="K31" s="29">
        <f>ROUND(D31*0.2,0)</f>
        <v>74206</v>
      </c>
      <c r="L31" s="30" t="s">
        <v>334</v>
      </c>
    </row>
    <row r="32" spans="1:12" ht="25.5" customHeight="1" thickBot="1" x14ac:dyDescent="0.25">
      <c r="A32" s="23"/>
      <c r="B32" s="24"/>
      <c r="C32" s="24"/>
      <c r="D32" s="34">
        <f>SUM(D5:D31)</f>
        <v>10395165</v>
      </c>
      <c r="E32" s="34">
        <f>SUM(E5:E31)</f>
        <v>0</v>
      </c>
      <c r="F32" s="34">
        <f>SUM(F5:F31)</f>
        <v>10395165</v>
      </c>
      <c r="G32" s="34">
        <f>SUM(G5:G31)</f>
        <v>10395165</v>
      </c>
      <c r="H32" s="34">
        <f>SUM(H5:H31)</f>
        <v>0</v>
      </c>
      <c r="I32" s="24"/>
      <c r="J32" s="26">
        <f>SUM(J5:J31)</f>
        <v>1039518</v>
      </c>
      <c r="K32" s="26">
        <f>SUM(K5:K31)</f>
        <v>2079034</v>
      </c>
      <c r="L32" s="25"/>
    </row>
  </sheetData>
  <mergeCells count="8">
    <mergeCell ref="K3:K4"/>
    <mergeCell ref="L3:L4"/>
    <mergeCell ref="A1:H1"/>
    <mergeCell ref="A3:A4"/>
    <mergeCell ref="B3:B4"/>
    <mergeCell ref="C3:C4"/>
    <mergeCell ref="D3:I3"/>
    <mergeCell ref="J3:J4"/>
  </mergeCells>
  <pageMargins left="0.7" right="0.7" top="0.78740157499999996" bottom="0.78740157499999996" header="0.3" footer="0.3"/>
  <pageSetup paperSize="9" scale="62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BF8B-2821-40E0-9324-AC77EF9F7C71}">
  <sheetPr>
    <pageSetUpPr fitToPage="1"/>
  </sheetPr>
  <dimension ref="A1:L8"/>
  <sheetViews>
    <sheetView workbookViewId="0">
      <selection activeCell="D7" sqref="D7"/>
    </sheetView>
  </sheetViews>
  <sheetFormatPr defaultRowHeight="12.75" x14ac:dyDescent="0.2"/>
  <cols>
    <col min="1" max="1" width="7.5703125" style="1" customWidth="1"/>
    <col min="2" max="2" width="62.7109375" style="1" customWidth="1"/>
    <col min="3" max="3" width="10.85546875" style="1" customWidth="1"/>
    <col min="4" max="8" width="14.28515625" style="1" customWidth="1"/>
    <col min="9" max="9" width="9.140625" style="1"/>
    <col min="10" max="11" width="13.5703125" style="1" customWidth="1"/>
    <col min="12" max="12" width="15.42578125" style="1" customWidth="1"/>
    <col min="13" max="16384" width="9.140625" style="1"/>
  </cols>
  <sheetData>
    <row r="1" spans="1:12" ht="29.25" customHeight="1" x14ac:dyDescent="0.2">
      <c r="A1" s="47" t="s">
        <v>384</v>
      </c>
      <c r="B1" s="47"/>
      <c r="C1" s="47"/>
      <c r="D1" s="47"/>
      <c r="E1" s="47"/>
      <c r="F1" s="47"/>
      <c r="G1" s="47"/>
      <c r="H1" s="47"/>
    </row>
    <row r="2" spans="1:12" ht="13.5" thickBot="1" x14ac:dyDescent="0.25"/>
    <row r="3" spans="1:12" ht="25.5" customHeight="1" x14ac:dyDescent="0.2">
      <c r="A3" s="48" t="s">
        <v>268</v>
      </c>
      <c r="B3" s="50" t="s">
        <v>269</v>
      </c>
      <c r="C3" s="50" t="s">
        <v>270</v>
      </c>
      <c r="D3" s="52" t="s">
        <v>271</v>
      </c>
      <c r="E3" s="52"/>
      <c r="F3" s="52"/>
      <c r="G3" s="52"/>
      <c r="H3" s="52"/>
      <c r="I3" s="52"/>
      <c r="J3" s="50" t="s">
        <v>272</v>
      </c>
      <c r="K3" s="50" t="s">
        <v>364</v>
      </c>
      <c r="L3" s="45" t="s">
        <v>273</v>
      </c>
    </row>
    <row r="4" spans="1:12" ht="13.5" thickBot="1" x14ac:dyDescent="0.25">
      <c r="A4" s="49"/>
      <c r="B4" s="51"/>
      <c r="C4" s="51"/>
      <c r="D4" s="35" t="s">
        <v>0</v>
      </c>
      <c r="E4" s="35" t="s">
        <v>366</v>
      </c>
      <c r="F4" s="35" t="s">
        <v>367</v>
      </c>
      <c r="G4" s="35" t="s">
        <v>370</v>
      </c>
      <c r="H4" s="35" t="s">
        <v>371</v>
      </c>
      <c r="I4" s="35" t="s">
        <v>365</v>
      </c>
      <c r="J4" s="51"/>
      <c r="K4" s="51"/>
      <c r="L4" s="46"/>
    </row>
    <row r="5" spans="1:12" ht="25.5" customHeight="1" x14ac:dyDescent="0.2">
      <c r="A5" s="14" t="s">
        <v>73</v>
      </c>
      <c r="B5" s="7" t="s">
        <v>74</v>
      </c>
      <c r="C5" s="4" t="s">
        <v>211</v>
      </c>
      <c r="D5" s="5">
        <v>776406.8</v>
      </c>
      <c r="E5" s="5">
        <v>0</v>
      </c>
      <c r="F5" s="5">
        <v>776406.8</v>
      </c>
      <c r="G5" s="5">
        <f t="shared" ref="G5:G7" si="0">D5-H5</f>
        <v>746545</v>
      </c>
      <c r="H5" s="5">
        <v>29861.8</v>
      </c>
      <c r="I5" s="6">
        <v>0.04</v>
      </c>
      <c r="J5" s="21">
        <f t="shared" ref="J5:J7" si="1">ROUND(D5*0.1,0)</f>
        <v>77641</v>
      </c>
      <c r="K5" s="29">
        <f t="shared" ref="K5:K7" si="2">ROUND(D5*0.2,0)</f>
        <v>155281</v>
      </c>
      <c r="L5" s="30" t="s">
        <v>312</v>
      </c>
    </row>
    <row r="6" spans="1:12" ht="25.5" customHeight="1" x14ac:dyDescent="0.2">
      <c r="A6" s="14" t="s">
        <v>89</v>
      </c>
      <c r="B6" s="7" t="s">
        <v>90</v>
      </c>
      <c r="C6" s="4" t="s">
        <v>219</v>
      </c>
      <c r="D6" s="5">
        <v>1624392.64</v>
      </c>
      <c r="E6" s="5">
        <v>0</v>
      </c>
      <c r="F6" s="5">
        <v>1624392.64</v>
      </c>
      <c r="G6" s="5">
        <f t="shared" si="0"/>
        <v>1561916</v>
      </c>
      <c r="H6" s="5">
        <v>62476.639999999999</v>
      </c>
      <c r="I6" s="6">
        <v>0.04</v>
      </c>
      <c r="J6" s="21">
        <f t="shared" si="1"/>
        <v>162439</v>
      </c>
      <c r="K6" s="29">
        <f t="shared" si="2"/>
        <v>324879</v>
      </c>
      <c r="L6" s="30" t="s">
        <v>318</v>
      </c>
    </row>
    <row r="7" spans="1:12" ht="25.5" customHeight="1" thickBot="1" x14ac:dyDescent="0.25">
      <c r="A7" s="14" t="s">
        <v>108</v>
      </c>
      <c r="B7" s="7" t="s">
        <v>109</v>
      </c>
      <c r="C7" s="4" t="s">
        <v>229</v>
      </c>
      <c r="D7" s="5">
        <v>2051578.8799999999</v>
      </c>
      <c r="E7" s="5">
        <v>0</v>
      </c>
      <c r="F7" s="5">
        <v>2051578.8799999999</v>
      </c>
      <c r="G7" s="5">
        <f t="shared" si="0"/>
        <v>1972672</v>
      </c>
      <c r="H7" s="5">
        <v>78906.880000000005</v>
      </c>
      <c r="I7" s="6">
        <v>0.04</v>
      </c>
      <c r="J7" s="21">
        <f t="shared" si="1"/>
        <v>205158</v>
      </c>
      <c r="K7" s="29">
        <f t="shared" si="2"/>
        <v>410316</v>
      </c>
      <c r="L7" s="30" t="s">
        <v>327</v>
      </c>
    </row>
    <row r="8" spans="1:12" ht="25.5" customHeight="1" thickBot="1" x14ac:dyDescent="0.25">
      <c r="A8" s="23"/>
      <c r="B8" s="24"/>
      <c r="C8" s="24"/>
      <c r="D8" s="34">
        <f>SUM(D5:D7)</f>
        <v>4452378.32</v>
      </c>
      <c r="E8" s="34">
        <f>SUM(E5:E7)</f>
        <v>0</v>
      </c>
      <c r="F8" s="34">
        <f>SUM(F5:F7)</f>
        <v>4452378.32</v>
      </c>
      <c r="G8" s="34">
        <f>SUM(G5:G7)</f>
        <v>4281133</v>
      </c>
      <c r="H8" s="34">
        <f>SUM(H5:H7)</f>
        <v>171245.32</v>
      </c>
      <c r="I8" s="24"/>
      <c r="J8" s="26">
        <f>SUM(J5:J7)</f>
        <v>445238</v>
      </c>
      <c r="K8" s="26">
        <f>SUM(K5:K7)</f>
        <v>890476</v>
      </c>
      <c r="L8" s="25"/>
    </row>
  </sheetData>
  <mergeCells count="8">
    <mergeCell ref="K3:K4"/>
    <mergeCell ref="L3:L4"/>
    <mergeCell ref="A1:H1"/>
    <mergeCell ref="A3:A4"/>
    <mergeCell ref="B3:B4"/>
    <mergeCell ref="C3:C4"/>
    <mergeCell ref="D3:I3"/>
    <mergeCell ref="J3:J4"/>
  </mergeCells>
  <pageMargins left="0.7" right="0.7" top="0.78740157499999996" bottom="0.78740157499999996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3C4D-E060-4F47-BAAA-8D9ECFC3CF1D}">
  <sheetPr>
    <pageSetUpPr fitToPage="1"/>
  </sheetPr>
  <dimension ref="A1:L29"/>
  <sheetViews>
    <sheetView topLeftCell="A9" workbookViewId="0">
      <selection activeCell="H28" sqref="H28"/>
    </sheetView>
  </sheetViews>
  <sheetFormatPr defaultRowHeight="12.75" x14ac:dyDescent="0.2"/>
  <cols>
    <col min="1" max="1" width="7.5703125" style="1" customWidth="1"/>
    <col min="2" max="2" width="62.7109375" style="1" customWidth="1"/>
    <col min="3" max="3" width="10.85546875" style="1" customWidth="1"/>
    <col min="4" max="8" width="14.28515625" style="1" customWidth="1"/>
    <col min="9" max="9" width="9.140625" style="1"/>
    <col min="10" max="11" width="13.5703125" style="1" customWidth="1"/>
    <col min="12" max="12" width="15.42578125" style="1" customWidth="1"/>
    <col min="13" max="16384" width="9.140625" style="1"/>
  </cols>
  <sheetData>
    <row r="1" spans="1:12" ht="29.25" customHeight="1" x14ac:dyDescent="0.2">
      <c r="A1" s="47" t="s">
        <v>383</v>
      </c>
      <c r="B1" s="47"/>
      <c r="C1" s="47"/>
      <c r="D1" s="47"/>
      <c r="E1" s="47"/>
      <c r="F1" s="47"/>
      <c r="G1" s="47"/>
      <c r="H1" s="47"/>
    </row>
    <row r="2" spans="1:12" ht="13.5" thickBot="1" x14ac:dyDescent="0.25"/>
    <row r="3" spans="1:12" ht="25.5" customHeight="1" x14ac:dyDescent="0.2">
      <c r="A3" s="48" t="s">
        <v>268</v>
      </c>
      <c r="B3" s="50" t="s">
        <v>269</v>
      </c>
      <c r="C3" s="50" t="s">
        <v>270</v>
      </c>
      <c r="D3" s="52" t="s">
        <v>271</v>
      </c>
      <c r="E3" s="52"/>
      <c r="F3" s="52"/>
      <c r="G3" s="52"/>
      <c r="H3" s="52"/>
      <c r="I3" s="52"/>
      <c r="J3" s="50" t="s">
        <v>272</v>
      </c>
      <c r="K3" s="50" t="s">
        <v>364</v>
      </c>
      <c r="L3" s="45" t="s">
        <v>273</v>
      </c>
    </row>
    <row r="4" spans="1:12" ht="13.5" thickBot="1" x14ac:dyDescent="0.25">
      <c r="A4" s="49"/>
      <c r="B4" s="51"/>
      <c r="C4" s="51"/>
      <c r="D4" s="33" t="s">
        <v>0</v>
      </c>
      <c r="E4" s="33" t="s">
        <v>366</v>
      </c>
      <c r="F4" s="33" t="s">
        <v>367</v>
      </c>
      <c r="G4" s="33" t="s">
        <v>370</v>
      </c>
      <c r="H4" s="33" t="s">
        <v>371</v>
      </c>
      <c r="I4" s="33" t="s">
        <v>365</v>
      </c>
      <c r="J4" s="51"/>
      <c r="K4" s="51"/>
      <c r="L4" s="46"/>
    </row>
    <row r="5" spans="1:12" ht="25.5" customHeight="1" x14ac:dyDescent="0.2">
      <c r="A5" s="9" t="s">
        <v>1</v>
      </c>
      <c r="B5" s="10" t="s">
        <v>2</v>
      </c>
      <c r="C5" s="11" t="s">
        <v>186</v>
      </c>
      <c r="D5" s="12">
        <v>15312757.300000001</v>
      </c>
      <c r="E5" s="12">
        <v>4754276</v>
      </c>
      <c r="F5" s="12">
        <v>10558481.300000001</v>
      </c>
      <c r="G5" s="5">
        <f t="shared" ref="G5:G28" si="0">D5-H5</f>
        <v>14650894</v>
      </c>
      <c r="H5" s="12">
        <v>661863.30000000005</v>
      </c>
      <c r="I5" s="13">
        <v>0.05</v>
      </c>
      <c r="J5" s="20">
        <f>ROUND(D5*0.1,0)</f>
        <v>1531276</v>
      </c>
      <c r="K5" s="27">
        <f>ROUND(D5*0.2,0)</f>
        <v>3062551</v>
      </c>
      <c r="L5" s="28" t="s">
        <v>274</v>
      </c>
    </row>
    <row r="6" spans="1:12" ht="25.5" customHeight="1" x14ac:dyDescent="0.2">
      <c r="A6" s="14" t="s">
        <v>3</v>
      </c>
      <c r="B6" s="7" t="s">
        <v>4</v>
      </c>
      <c r="C6" s="2" t="s">
        <v>187</v>
      </c>
      <c r="D6" s="5">
        <v>15503497.550000001</v>
      </c>
      <c r="E6" s="5">
        <v>6979553</v>
      </c>
      <c r="F6" s="5">
        <v>8523944.5500000007</v>
      </c>
      <c r="G6" s="5">
        <f t="shared" si="0"/>
        <v>14810723</v>
      </c>
      <c r="H6" s="5">
        <v>692774.55</v>
      </c>
      <c r="I6" s="6">
        <v>0.05</v>
      </c>
      <c r="J6" s="21">
        <f>ROUND(D6*0.1,0)</f>
        <v>1550350</v>
      </c>
      <c r="K6" s="29">
        <f t="shared" ref="K6:K28" si="1">ROUND(D6*0.2,0)</f>
        <v>3100700</v>
      </c>
      <c r="L6" s="30" t="s">
        <v>275</v>
      </c>
    </row>
    <row r="7" spans="1:12" ht="25.5" customHeight="1" x14ac:dyDescent="0.2">
      <c r="A7" s="14" t="s">
        <v>5</v>
      </c>
      <c r="B7" s="7" t="s">
        <v>6</v>
      </c>
      <c r="C7" s="2" t="s">
        <v>188</v>
      </c>
      <c r="D7" s="5">
        <v>9453131.0999999996</v>
      </c>
      <c r="E7" s="5">
        <v>355693</v>
      </c>
      <c r="F7" s="5">
        <v>9097438.0999999996</v>
      </c>
      <c r="G7" s="5">
        <f t="shared" si="0"/>
        <v>9027848</v>
      </c>
      <c r="H7" s="5">
        <v>425283.1</v>
      </c>
      <c r="I7" s="6">
        <v>5.5E-2</v>
      </c>
      <c r="J7" s="21">
        <f t="shared" ref="J7:J28" si="2">ROUND(D7*0.1,0)</f>
        <v>945313</v>
      </c>
      <c r="K7" s="29">
        <f t="shared" si="1"/>
        <v>1890626</v>
      </c>
      <c r="L7" s="30" t="s">
        <v>276</v>
      </c>
    </row>
    <row r="8" spans="1:12" ht="25.5" customHeight="1" x14ac:dyDescent="0.2">
      <c r="A8" s="14" t="s">
        <v>7</v>
      </c>
      <c r="B8" s="7" t="s">
        <v>8</v>
      </c>
      <c r="C8" s="2" t="s">
        <v>189</v>
      </c>
      <c r="D8" s="5">
        <v>11917865.35</v>
      </c>
      <c r="E8" s="5">
        <v>7236107</v>
      </c>
      <c r="F8" s="5">
        <v>4681758.3499999996</v>
      </c>
      <c r="G8" s="5">
        <f t="shared" si="0"/>
        <v>11380958</v>
      </c>
      <c r="H8" s="5">
        <v>536907.35</v>
      </c>
      <c r="I8" s="6">
        <v>0.05</v>
      </c>
      <c r="J8" s="21">
        <f t="shared" si="2"/>
        <v>1191787</v>
      </c>
      <c r="K8" s="29">
        <f t="shared" si="1"/>
        <v>2383573</v>
      </c>
      <c r="L8" s="30" t="s">
        <v>277</v>
      </c>
    </row>
    <row r="9" spans="1:12" ht="25.5" customHeight="1" x14ac:dyDescent="0.2">
      <c r="A9" s="14" t="s">
        <v>9</v>
      </c>
      <c r="B9" s="7" t="s">
        <v>10</v>
      </c>
      <c r="C9" s="2" t="s">
        <v>190</v>
      </c>
      <c r="D9" s="5">
        <v>12522835.65</v>
      </c>
      <c r="E9" s="5">
        <v>5951499</v>
      </c>
      <c r="F9" s="5">
        <v>6571336.6500000004</v>
      </c>
      <c r="G9" s="5">
        <f t="shared" si="0"/>
        <v>11933107</v>
      </c>
      <c r="H9" s="5">
        <v>589728.65</v>
      </c>
      <c r="I9" s="6">
        <v>0.05</v>
      </c>
      <c r="J9" s="21">
        <f t="shared" si="2"/>
        <v>1252284</v>
      </c>
      <c r="K9" s="29">
        <f t="shared" si="1"/>
        <v>2504567</v>
      </c>
      <c r="L9" s="30" t="s">
        <v>278</v>
      </c>
    </row>
    <row r="10" spans="1:12" ht="25.5" customHeight="1" x14ac:dyDescent="0.2">
      <c r="A10" s="14" t="s">
        <v>11</v>
      </c>
      <c r="B10" s="7" t="s">
        <v>12</v>
      </c>
      <c r="C10" s="3">
        <v>13644289</v>
      </c>
      <c r="D10" s="5">
        <v>11866675.029999999</v>
      </c>
      <c r="E10" s="5">
        <v>2336324</v>
      </c>
      <c r="F10" s="5">
        <v>9530351.0299999993</v>
      </c>
      <c r="G10" s="5">
        <f t="shared" si="0"/>
        <v>11315297</v>
      </c>
      <c r="H10" s="5">
        <v>551378.03</v>
      </c>
      <c r="I10" s="6">
        <v>5.5E-2</v>
      </c>
      <c r="J10" s="21">
        <f t="shared" si="2"/>
        <v>1186668</v>
      </c>
      <c r="K10" s="29">
        <f t="shared" si="1"/>
        <v>2373335</v>
      </c>
      <c r="L10" s="30" t="s">
        <v>279</v>
      </c>
    </row>
    <row r="11" spans="1:12" ht="25.5" customHeight="1" x14ac:dyDescent="0.2">
      <c r="A11" s="14" t="s">
        <v>13</v>
      </c>
      <c r="B11" s="7" t="s">
        <v>14</v>
      </c>
      <c r="C11" s="3">
        <v>68321261</v>
      </c>
      <c r="D11" s="5">
        <v>17135782.199999999</v>
      </c>
      <c r="E11" s="5">
        <v>3526784</v>
      </c>
      <c r="F11" s="5">
        <v>13608998.199999999</v>
      </c>
      <c r="G11" s="5">
        <f t="shared" si="0"/>
        <v>16370962</v>
      </c>
      <c r="H11" s="5">
        <v>764820.20000000007</v>
      </c>
      <c r="I11" s="6">
        <v>0.05</v>
      </c>
      <c r="J11" s="21">
        <f t="shared" si="2"/>
        <v>1713578</v>
      </c>
      <c r="K11" s="29">
        <f t="shared" si="1"/>
        <v>3427156</v>
      </c>
      <c r="L11" s="30" t="s">
        <v>280</v>
      </c>
    </row>
    <row r="12" spans="1:12" ht="25.5" customHeight="1" x14ac:dyDescent="0.2">
      <c r="A12" s="14" t="s">
        <v>15</v>
      </c>
      <c r="B12" s="7" t="s">
        <v>16</v>
      </c>
      <c r="C12" s="3" t="s">
        <v>191</v>
      </c>
      <c r="D12" s="5">
        <v>15049409.98</v>
      </c>
      <c r="E12" s="5">
        <v>3690344</v>
      </c>
      <c r="F12" s="5">
        <v>11359065.98</v>
      </c>
      <c r="G12" s="5">
        <f t="shared" si="0"/>
        <v>14327324</v>
      </c>
      <c r="H12" s="5">
        <v>722085.98</v>
      </c>
      <c r="I12" s="6">
        <v>5.5E-2</v>
      </c>
      <c r="J12" s="21">
        <f t="shared" si="2"/>
        <v>1504941</v>
      </c>
      <c r="K12" s="29">
        <f t="shared" si="1"/>
        <v>3009882</v>
      </c>
      <c r="L12" s="30" t="s">
        <v>281</v>
      </c>
    </row>
    <row r="13" spans="1:12" ht="25.5" customHeight="1" x14ac:dyDescent="0.2">
      <c r="A13" s="14" t="s">
        <v>17</v>
      </c>
      <c r="B13" s="7" t="s">
        <v>18</v>
      </c>
      <c r="C13" s="3" t="s">
        <v>192</v>
      </c>
      <c r="D13" s="5">
        <v>11864167.050000001</v>
      </c>
      <c r="E13" s="5">
        <v>4601824</v>
      </c>
      <c r="F13" s="5">
        <v>7262343.0499999998</v>
      </c>
      <c r="G13" s="5">
        <f t="shared" si="0"/>
        <v>11325187</v>
      </c>
      <c r="H13" s="5">
        <v>538980.05000000005</v>
      </c>
      <c r="I13" s="6">
        <v>0.05</v>
      </c>
      <c r="J13" s="21">
        <f t="shared" si="2"/>
        <v>1186417</v>
      </c>
      <c r="K13" s="29">
        <f t="shared" si="1"/>
        <v>2372833</v>
      </c>
      <c r="L13" s="30" t="s">
        <v>282</v>
      </c>
    </row>
    <row r="14" spans="1:12" ht="25.5" customHeight="1" x14ac:dyDescent="0.2">
      <c r="A14" s="14" t="s">
        <v>19</v>
      </c>
      <c r="B14" s="7" t="s">
        <v>20</v>
      </c>
      <c r="C14" s="3" t="s">
        <v>193</v>
      </c>
      <c r="D14" s="5">
        <v>7161352.2999999998</v>
      </c>
      <c r="E14" s="5">
        <v>1409650</v>
      </c>
      <c r="F14" s="5">
        <v>5751702.2999999998</v>
      </c>
      <c r="G14" s="5">
        <f t="shared" si="0"/>
        <v>6823902</v>
      </c>
      <c r="H14" s="5">
        <v>337450.3</v>
      </c>
      <c r="I14" s="6">
        <v>5.5E-2</v>
      </c>
      <c r="J14" s="21">
        <f t="shared" si="2"/>
        <v>716135</v>
      </c>
      <c r="K14" s="29">
        <f t="shared" si="1"/>
        <v>1432270</v>
      </c>
      <c r="L14" s="30" t="s">
        <v>283</v>
      </c>
    </row>
    <row r="15" spans="1:12" ht="25.5" customHeight="1" x14ac:dyDescent="0.2">
      <c r="A15" s="36" t="s">
        <v>23</v>
      </c>
      <c r="B15" s="7" t="s">
        <v>24</v>
      </c>
      <c r="C15" s="3">
        <v>13644254</v>
      </c>
      <c r="D15" s="5">
        <v>11065839.67</v>
      </c>
      <c r="E15" s="5">
        <v>4086396</v>
      </c>
      <c r="F15" s="5">
        <v>6979443.6699999999</v>
      </c>
      <c r="G15" s="5">
        <f t="shared" si="0"/>
        <v>10540947</v>
      </c>
      <c r="H15" s="5">
        <v>524892.67000000004</v>
      </c>
      <c r="I15" s="6">
        <v>5.5E-2</v>
      </c>
      <c r="J15" s="21">
        <f t="shared" si="2"/>
        <v>1106584</v>
      </c>
      <c r="K15" s="29">
        <f t="shared" si="1"/>
        <v>2213168</v>
      </c>
      <c r="L15" s="30" t="s">
        <v>285</v>
      </c>
    </row>
    <row r="16" spans="1:12" ht="25.5" customHeight="1" x14ac:dyDescent="0.2">
      <c r="A16" s="14" t="s">
        <v>25</v>
      </c>
      <c r="B16" s="7" t="s">
        <v>26</v>
      </c>
      <c r="C16" s="3">
        <v>47813130</v>
      </c>
      <c r="D16" s="5">
        <v>13004166.6</v>
      </c>
      <c r="E16" s="5">
        <v>5635060</v>
      </c>
      <c r="F16" s="5">
        <v>7369106.5999999996</v>
      </c>
      <c r="G16" s="5">
        <f t="shared" si="0"/>
        <v>12408632</v>
      </c>
      <c r="H16" s="5">
        <v>595534.6</v>
      </c>
      <c r="I16" s="6">
        <v>0.05</v>
      </c>
      <c r="J16" s="21">
        <f t="shared" si="2"/>
        <v>1300417</v>
      </c>
      <c r="K16" s="29">
        <f t="shared" si="1"/>
        <v>2600833</v>
      </c>
      <c r="L16" s="30" t="s">
        <v>286</v>
      </c>
    </row>
    <row r="17" spans="1:12" ht="25.5" customHeight="1" x14ac:dyDescent="0.2">
      <c r="A17" s="14" t="s">
        <v>27</v>
      </c>
      <c r="B17" s="7" t="s">
        <v>28</v>
      </c>
      <c r="C17" s="3" t="s">
        <v>194</v>
      </c>
      <c r="D17" s="5">
        <v>15270496.800000001</v>
      </c>
      <c r="E17" s="5">
        <v>6971244</v>
      </c>
      <c r="F17" s="5">
        <v>8299252.7999999998</v>
      </c>
      <c r="G17" s="5">
        <f t="shared" si="0"/>
        <v>14582532</v>
      </c>
      <c r="H17" s="5">
        <v>687964.8</v>
      </c>
      <c r="I17" s="6">
        <v>0.05</v>
      </c>
      <c r="J17" s="21">
        <f t="shared" si="2"/>
        <v>1527050</v>
      </c>
      <c r="K17" s="29">
        <f t="shared" si="1"/>
        <v>3054099</v>
      </c>
      <c r="L17" s="30" t="s">
        <v>287</v>
      </c>
    </row>
    <row r="18" spans="1:12" ht="25.5" customHeight="1" x14ac:dyDescent="0.2">
      <c r="A18" s="14" t="s">
        <v>29</v>
      </c>
      <c r="B18" s="7" t="s">
        <v>30</v>
      </c>
      <c r="C18" s="3" t="s">
        <v>195</v>
      </c>
      <c r="D18" s="5">
        <v>10179031.699999999</v>
      </c>
      <c r="E18" s="5">
        <v>6810889</v>
      </c>
      <c r="F18" s="5">
        <v>3368142.7</v>
      </c>
      <c r="G18" s="5">
        <f t="shared" si="0"/>
        <v>9715004</v>
      </c>
      <c r="H18" s="5">
        <v>464027.7</v>
      </c>
      <c r="I18" s="6">
        <v>0.05</v>
      </c>
      <c r="J18" s="21">
        <f t="shared" si="2"/>
        <v>1017903</v>
      </c>
      <c r="K18" s="29">
        <f t="shared" si="1"/>
        <v>2035806</v>
      </c>
      <c r="L18" s="30" t="s">
        <v>288</v>
      </c>
    </row>
    <row r="19" spans="1:12" ht="25.5" customHeight="1" x14ac:dyDescent="0.2">
      <c r="A19" s="14" t="s">
        <v>31</v>
      </c>
      <c r="B19" s="7" t="s">
        <v>373</v>
      </c>
      <c r="C19" s="3" t="s">
        <v>196</v>
      </c>
      <c r="D19" s="5">
        <v>5924615.0499999998</v>
      </c>
      <c r="E19" s="5">
        <v>611171</v>
      </c>
      <c r="F19" s="5">
        <v>5313444.05</v>
      </c>
      <c r="G19" s="5">
        <f t="shared" si="0"/>
        <v>5649559</v>
      </c>
      <c r="H19" s="5">
        <v>275056.05</v>
      </c>
      <c r="I19" s="6">
        <v>5.5E-2</v>
      </c>
      <c r="J19" s="21">
        <f t="shared" si="2"/>
        <v>592462</v>
      </c>
      <c r="K19" s="29">
        <f t="shared" si="1"/>
        <v>1184923</v>
      </c>
      <c r="L19" s="30" t="s">
        <v>289</v>
      </c>
    </row>
    <row r="20" spans="1:12" ht="25.5" customHeight="1" x14ac:dyDescent="0.2">
      <c r="A20" s="14" t="s">
        <v>33</v>
      </c>
      <c r="B20" s="7" t="s">
        <v>34</v>
      </c>
      <c r="C20" s="3" t="s">
        <v>197</v>
      </c>
      <c r="D20" s="5">
        <v>13501203.15</v>
      </c>
      <c r="E20" s="5">
        <v>6319865</v>
      </c>
      <c r="F20" s="5">
        <v>7181338.1500000004</v>
      </c>
      <c r="G20" s="5">
        <f t="shared" si="0"/>
        <v>12870283</v>
      </c>
      <c r="H20" s="5">
        <v>630920.15</v>
      </c>
      <c r="I20" s="6">
        <v>0.05</v>
      </c>
      <c r="J20" s="21">
        <f t="shared" si="2"/>
        <v>1350120</v>
      </c>
      <c r="K20" s="29">
        <f t="shared" si="1"/>
        <v>2700241</v>
      </c>
      <c r="L20" s="30" t="s">
        <v>290</v>
      </c>
    </row>
    <row r="21" spans="1:12" ht="25.5" customHeight="1" x14ac:dyDescent="0.2">
      <c r="A21" s="14" t="s">
        <v>35</v>
      </c>
      <c r="B21" s="7" t="s">
        <v>36</v>
      </c>
      <c r="C21" s="3">
        <v>62331574</v>
      </c>
      <c r="D21" s="5">
        <v>10848304.75</v>
      </c>
      <c r="E21" s="5">
        <v>4616780</v>
      </c>
      <c r="F21" s="5">
        <v>6231524.75</v>
      </c>
      <c r="G21" s="5">
        <f t="shared" si="0"/>
        <v>10356071</v>
      </c>
      <c r="H21" s="5">
        <v>492233.75</v>
      </c>
      <c r="I21" s="6">
        <v>0.05</v>
      </c>
      <c r="J21" s="21">
        <f t="shared" si="2"/>
        <v>1084830</v>
      </c>
      <c r="K21" s="29">
        <f t="shared" si="1"/>
        <v>2169661</v>
      </c>
      <c r="L21" s="30" t="s">
        <v>291</v>
      </c>
    </row>
    <row r="22" spans="1:12" ht="25.5" customHeight="1" x14ac:dyDescent="0.2">
      <c r="A22" s="14" t="s">
        <v>37</v>
      </c>
      <c r="B22" s="7" t="s">
        <v>38</v>
      </c>
      <c r="C22" s="3">
        <v>47813148</v>
      </c>
      <c r="D22" s="5">
        <v>7626870.7999999998</v>
      </c>
      <c r="E22" s="5">
        <v>2911632</v>
      </c>
      <c r="F22" s="5">
        <v>4715238.8</v>
      </c>
      <c r="G22" s="5">
        <f t="shared" si="0"/>
        <v>7301134</v>
      </c>
      <c r="H22" s="5">
        <v>325736.80000000005</v>
      </c>
      <c r="I22" s="6">
        <v>0.05</v>
      </c>
      <c r="J22" s="21">
        <f t="shared" si="2"/>
        <v>762687</v>
      </c>
      <c r="K22" s="29">
        <f t="shared" si="1"/>
        <v>1525374</v>
      </c>
      <c r="L22" s="30" t="s">
        <v>292</v>
      </c>
    </row>
    <row r="23" spans="1:12" ht="25.5" customHeight="1" x14ac:dyDescent="0.2">
      <c r="A23" s="14" t="s">
        <v>39</v>
      </c>
      <c r="B23" s="7" t="s">
        <v>40</v>
      </c>
      <c r="C23" s="3" t="s">
        <v>198</v>
      </c>
      <c r="D23" s="5">
        <v>8617527.5600000005</v>
      </c>
      <c r="E23" s="5">
        <v>2877561</v>
      </c>
      <c r="F23" s="5">
        <v>5739966.5599999996</v>
      </c>
      <c r="G23" s="5">
        <f t="shared" si="0"/>
        <v>8192603.0000000009</v>
      </c>
      <c r="H23" s="5">
        <v>424924.56</v>
      </c>
      <c r="I23" s="6">
        <v>5.5E-2</v>
      </c>
      <c r="J23" s="21">
        <f t="shared" si="2"/>
        <v>861753</v>
      </c>
      <c r="K23" s="29">
        <f t="shared" si="1"/>
        <v>1723506</v>
      </c>
      <c r="L23" s="30" t="s">
        <v>293</v>
      </c>
    </row>
    <row r="24" spans="1:12" ht="25.5" customHeight="1" x14ac:dyDescent="0.2">
      <c r="A24" s="14" t="s">
        <v>41</v>
      </c>
      <c r="B24" s="7" t="s">
        <v>42</v>
      </c>
      <c r="C24" s="3" t="s">
        <v>199</v>
      </c>
      <c r="D24" s="5">
        <v>18041068.300000001</v>
      </c>
      <c r="E24" s="5">
        <v>7999696</v>
      </c>
      <c r="F24" s="5">
        <v>10041372.300000001</v>
      </c>
      <c r="G24" s="5">
        <f t="shared" si="0"/>
        <v>17233313</v>
      </c>
      <c r="H24" s="5">
        <v>807755.3</v>
      </c>
      <c r="I24" s="6">
        <v>0.05</v>
      </c>
      <c r="J24" s="21">
        <f t="shared" si="2"/>
        <v>1804107</v>
      </c>
      <c r="K24" s="29">
        <f t="shared" si="1"/>
        <v>3608214</v>
      </c>
      <c r="L24" s="30" t="s">
        <v>294</v>
      </c>
    </row>
    <row r="25" spans="1:12" ht="25.5" customHeight="1" x14ac:dyDescent="0.2">
      <c r="A25" s="14" t="s">
        <v>43</v>
      </c>
      <c r="B25" s="7" t="s">
        <v>44</v>
      </c>
      <c r="C25" s="3" t="s">
        <v>200</v>
      </c>
      <c r="D25" s="5">
        <v>6246475.8600000003</v>
      </c>
      <c r="E25" s="5">
        <v>1212529</v>
      </c>
      <c r="F25" s="5">
        <v>5033946.8600000003</v>
      </c>
      <c r="G25" s="5">
        <f t="shared" si="0"/>
        <v>5930124</v>
      </c>
      <c r="H25" s="5">
        <v>316351.86</v>
      </c>
      <c r="I25" s="6">
        <v>5.5E-2</v>
      </c>
      <c r="J25" s="21">
        <f t="shared" si="2"/>
        <v>624648</v>
      </c>
      <c r="K25" s="29">
        <f t="shared" si="1"/>
        <v>1249295</v>
      </c>
      <c r="L25" s="30" t="s">
        <v>295</v>
      </c>
    </row>
    <row r="26" spans="1:12" ht="25.5" customHeight="1" x14ac:dyDescent="0.2">
      <c r="A26" s="14" t="s">
        <v>45</v>
      </c>
      <c r="B26" s="7" t="s">
        <v>46</v>
      </c>
      <c r="C26" s="3" t="s">
        <v>201</v>
      </c>
      <c r="D26" s="5">
        <v>17292585.050000001</v>
      </c>
      <c r="E26" s="5">
        <v>9215432</v>
      </c>
      <c r="F26" s="5">
        <v>8077153.0499999998</v>
      </c>
      <c r="G26" s="5">
        <f t="shared" si="0"/>
        <v>16529413</v>
      </c>
      <c r="H26" s="5">
        <v>763172.05</v>
      </c>
      <c r="I26" s="6">
        <v>0.05</v>
      </c>
      <c r="J26" s="21">
        <f t="shared" si="2"/>
        <v>1729259</v>
      </c>
      <c r="K26" s="29">
        <f t="shared" si="1"/>
        <v>3458517</v>
      </c>
      <c r="L26" s="30" t="s">
        <v>296</v>
      </c>
    </row>
    <row r="27" spans="1:12" ht="25.5" customHeight="1" x14ac:dyDescent="0.2">
      <c r="A27" s="14" t="s">
        <v>47</v>
      </c>
      <c r="B27" s="7" t="s">
        <v>48</v>
      </c>
      <c r="C27" s="3" t="s">
        <v>202</v>
      </c>
      <c r="D27" s="5">
        <v>5087228.99</v>
      </c>
      <c r="E27" s="5">
        <v>0</v>
      </c>
      <c r="F27" s="5">
        <v>5087228.99</v>
      </c>
      <c r="G27" s="5">
        <f t="shared" si="0"/>
        <v>4822018</v>
      </c>
      <c r="H27" s="5">
        <v>265210.99</v>
      </c>
      <c r="I27" s="6">
        <v>5.5E-2</v>
      </c>
      <c r="J27" s="21">
        <f t="shared" si="2"/>
        <v>508723</v>
      </c>
      <c r="K27" s="29">
        <f t="shared" si="1"/>
        <v>1017446</v>
      </c>
      <c r="L27" s="30" t="s">
        <v>297</v>
      </c>
    </row>
    <row r="28" spans="1:12" ht="25.5" customHeight="1" thickBot="1" x14ac:dyDescent="0.25">
      <c r="A28" s="14" t="s">
        <v>49</v>
      </c>
      <c r="B28" s="7" t="s">
        <v>50</v>
      </c>
      <c r="C28" s="3" t="s">
        <v>203</v>
      </c>
      <c r="D28" s="5">
        <v>33255666.079999998</v>
      </c>
      <c r="E28" s="5">
        <v>0</v>
      </c>
      <c r="F28" s="5">
        <v>33255666.079999998</v>
      </c>
      <c r="G28" s="5">
        <f t="shared" si="0"/>
        <v>29692559</v>
      </c>
      <c r="H28" s="5">
        <v>3563107.08</v>
      </c>
      <c r="I28" s="6">
        <v>0.12</v>
      </c>
      <c r="J28" s="21">
        <f t="shared" si="2"/>
        <v>3325567</v>
      </c>
      <c r="K28" s="29">
        <f t="shared" si="1"/>
        <v>6651133</v>
      </c>
      <c r="L28" s="30" t="s">
        <v>298</v>
      </c>
    </row>
    <row r="29" spans="1:12" ht="25.5" customHeight="1" thickBot="1" x14ac:dyDescent="0.25">
      <c r="A29" s="23"/>
      <c r="B29" s="24"/>
      <c r="C29" s="24"/>
      <c r="D29" s="34">
        <f>SUM(D5:D28)</f>
        <v>303748553.87000006</v>
      </c>
      <c r="E29" s="34">
        <f>SUM(E5:E28)</f>
        <v>100110309</v>
      </c>
      <c r="F29" s="34">
        <f>SUM(F5:F28)</f>
        <v>203638244.87000006</v>
      </c>
      <c r="G29" s="34">
        <f>SUM(G5:G28)</f>
        <v>287790394</v>
      </c>
      <c r="H29" s="34">
        <f>SUM(H5:H28)</f>
        <v>15958159.870000001</v>
      </c>
      <c r="I29" s="24"/>
      <c r="J29" s="26">
        <f>SUM(J5:J28)</f>
        <v>30374859</v>
      </c>
      <c r="K29" s="26">
        <f>SUM(K5:K28)</f>
        <v>60749709</v>
      </c>
      <c r="L29" s="25"/>
    </row>
  </sheetData>
  <mergeCells count="8">
    <mergeCell ref="K3:K4"/>
    <mergeCell ref="L3:L4"/>
    <mergeCell ref="A1:H1"/>
    <mergeCell ref="A3:A4"/>
    <mergeCell ref="B3:B4"/>
    <mergeCell ref="C3:C4"/>
    <mergeCell ref="D3:I3"/>
    <mergeCell ref="J3:J4"/>
  </mergeCells>
  <pageMargins left="0.7" right="0.7" top="0.78740157499999996" bottom="0.78740157499999996" header="0.3" footer="0.3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CA3F-3552-4AEF-915D-5A6CFA630091}">
  <sheetPr>
    <pageSetUpPr fitToPage="1"/>
  </sheetPr>
  <dimension ref="A1:L23"/>
  <sheetViews>
    <sheetView topLeftCell="A10" workbookViewId="0">
      <selection activeCell="B18" sqref="B18"/>
    </sheetView>
  </sheetViews>
  <sheetFormatPr defaultRowHeight="12.75" x14ac:dyDescent="0.2"/>
  <cols>
    <col min="1" max="1" width="7.5703125" style="1" customWidth="1"/>
    <col min="2" max="2" width="62.7109375" style="1" customWidth="1"/>
    <col min="3" max="3" width="10.85546875" style="1" customWidth="1"/>
    <col min="4" max="8" width="14.28515625" style="1" customWidth="1"/>
    <col min="9" max="9" width="9.140625" style="1"/>
    <col min="10" max="11" width="13.5703125" style="1" customWidth="1"/>
    <col min="12" max="12" width="15.42578125" style="1" customWidth="1"/>
    <col min="13" max="16384" width="9.140625" style="1"/>
  </cols>
  <sheetData>
    <row r="1" spans="1:12" ht="29.25" customHeight="1" x14ac:dyDescent="0.2">
      <c r="A1" s="47" t="s">
        <v>383</v>
      </c>
      <c r="B1" s="47"/>
      <c r="C1" s="47"/>
      <c r="D1" s="47"/>
      <c r="E1" s="47"/>
      <c r="F1" s="47"/>
      <c r="G1" s="47"/>
      <c r="H1" s="47"/>
    </row>
    <row r="2" spans="1:12" ht="13.5" thickBot="1" x14ac:dyDescent="0.25"/>
    <row r="3" spans="1:12" ht="25.5" customHeight="1" x14ac:dyDescent="0.2">
      <c r="A3" s="48" t="s">
        <v>268</v>
      </c>
      <c r="B3" s="50" t="s">
        <v>269</v>
      </c>
      <c r="C3" s="50" t="s">
        <v>270</v>
      </c>
      <c r="D3" s="52" t="s">
        <v>271</v>
      </c>
      <c r="E3" s="52"/>
      <c r="F3" s="52"/>
      <c r="G3" s="52"/>
      <c r="H3" s="52"/>
      <c r="I3" s="52"/>
      <c r="J3" s="50" t="s">
        <v>272</v>
      </c>
      <c r="K3" s="50" t="s">
        <v>364</v>
      </c>
      <c r="L3" s="45" t="s">
        <v>273</v>
      </c>
    </row>
    <row r="4" spans="1:12" ht="13.5" thickBot="1" x14ac:dyDescent="0.25">
      <c r="A4" s="49"/>
      <c r="B4" s="51"/>
      <c r="C4" s="51"/>
      <c r="D4" s="35" t="s">
        <v>0</v>
      </c>
      <c r="E4" s="35" t="s">
        <v>366</v>
      </c>
      <c r="F4" s="35" t="s">
        <v>367</v>
      </c>
      <c r="G4" s="35" t="s">
        <v>370</v>
      </c>
      <c r="H4" s="35" t="s">
        <v>371</v>
      </c>
      <c r="I4" s="35" t="s">
        <v>365</v>
      </c>
      <c r="J4" s="51"/>
      <c r="K4" s="51"/>
      <c r="L4" s="46"/>
    </row>
    <row r="5" spans="1:12" ht="25.5" customHeight="1" x14ac:dyDescent="0.2">
      <c r="A5" s="14" t="s">
        <v>132</v>
      </c>
      <c r="B5" s="7" t="s">
        <v>133</v>
      </c>
      <c r="C5" s="4" t="s">
        <v>241</v>
      </c>
      <c r="D5" s="5">
        <v>125940</v>
      </c>
      <c r="E5" s="5">
        <v>0</v>
      </c>
      <c r="F5" s="5">
        <v>125940</v>
      </c>
      <c r="G5" s="5">
        <f t="shared" ref="G5:G22" si="0">D5-H5</f>
        <v>125940</v>
      </c>
      <c r="H5" s="5">
        <v>0</v>
      </c>
      <c r="I5" s="6">
        <v>0</v>
      </c>
      <c r="J5" s="21">
        <f t="shared" ref="J5:J22" si="1">ROUND(D5*0.3,0)</f>
        <v>37782</v>
      </c>
      <c r="K5" s="29">
        <v>0</v>
      </c>
      <c r="L5" s="30" t="s">
        <v>337</v>
      </c>
    </row>
    <row r="6" spans="1:12" ht="25.5" customHeight="1" x14ac:dyDescent="0.2">
      <c r="A6" s="14" t="s">
        <v>134</v>
      </c>
      <c r="B6" s="7" t="s">
        <v>135</v>
      </c>
      <c r="C6" s="4" t="s">
        <v>242</v>
      </c>
      <c r="D6" s="5">
        <v>251880</v>
      </c>
      <c r="E6" s="5">
        <v>0</v>
      </c>
      <c r="F6" s="5">
        <v>251880</v>
      </c>
      <c r="G6" s="5">
        <f t="shared" si="0"/>
        <v>251880</v>
      </c>
      <c r="H6" s="5">
        <v>0</v>
      </c>
      <c r="I6" s="6">
        <v>0</v>
      </c>
      <c r="J6" s="21">
        <f t="shared" si="1"/>
        <v>75564</v>
      </c>
      <c r="K6" s="29">
        <v>0</v>
      </c>
      <c r="L6" s="30" t="s">
        <v>338</v>
      </c>
    </row>
    <row r="7" spans="1:12" ht="25.5" customHeight="1" x14ac:dyDescent="0.2">
      <c r="A7" s="14" t="s">
        <v>136</v>
      </c>
      <c r="B7" s="7" t="s">
        <v>137</v>
      </c>
      <c r="C7" s="4" t="s">
        <v>243</v>
      </c>
      <c r="D7" s="5">
        <v>62970</v>
      </c>
      <c r="E7" s="5">
        <v>0</v>
      </c>
      <c r="F7" s="5">
        <v>62970</v>
      </c>
      <c r="G7" s="5">
        <f t="shared" si="0"/>
        <v>62970</v>
      </c>
      <c r="H7" s="5">
        <v>0</v>
      </c>
      <c r="I7" s="6">
        <v>0</v>
      </c>
      <c r="J7" s="21">
        <f t="shared" si="1"/>
        <v>18891</v>
      </c>
      <c r="K7" s="29">
        <v>0</v>
      </c>
      <c r="L7" s="30" t="s">
        <v>339</v>
      </c>
    </row>
    <row r="8" spans="1:12" ht="25.5" customHeight="1" x14ac:dyDescent="0.2">
      <c r="A8" s="14" t="s">
        <v>138</v>
      </c>
      <c r="B8" s="7" t="s">
        <v>139</v>
      </c>
      <c r="C8" s="4" t="s">
        <v>244</v>
      </c>
      <c r="D8" s="5">
        <v>113346</v>
      </c>
      <c r="E8" s="5">
        <v>0</v>
      </c>
      <c r="F8" s="5">
        <v>113346</v>
      </c>
      <c r="G8" s="5">
        <f t="shared" si="0"/>
        <v>113346</v>
      </c>
      <c r="H8" s="5">
        <v>0</v>
      </c>
      <c r="I8" s="6">
        <v>0</v>
      </c>
      <c r="J8" s="21">
        <f t="shared" si="1"/>
        <v>34004</v>
      </c>
      <c r="K8" s="29">
        <v>0</v>
      </c>
      <c r="L8" s="30" t="s">
        <v>340</v>
      </c>
    </row>
    <row r="9" spans="1:12" ht="25.5" customHeight="1" x14ac:dyDescent="0.2">
      <c r="A9" s="14" t="s">
        <v>142</v>
      </c>
      <c r="B9" s="7" t="s">
        <v>143</v>
      </c>
      <c r="C9" s="4" t="s">
        <v>246</v>
      </c>
      <c r="D9" s="5">
        <v>201504</v>
      </c>
      <c r="E9" s="5">
        <v>0</v>
      </c>
      <c r="F9" s="5">
        <v>201504</v>
      </c>
      <c r="G9" s="5">
        <f t="shared" si="0"/>
        <v>201504</v>
      </c>
      <c r="H9" s="5">
        <v>0</v>
      </c>
      <c r="I9" s="6">
        <v>0</v>
      </c>
      <c r="J9" s="21">
        <f t="shared" si="1"/>
        <v>60451</v>
      </c>
      <c r="K9" s="29">
        <v>0</v>
      </c>
      <c r="L9" s="30" t="s">
        <v>342</v>
      </c>
    </row>
    <row r="10" spans="1:12" ht="25.5" customHeight="1" x14ac:dyDescent="0.2">
      <c r="A10" s="14" t="s">
        <v>144</v>
      </c>
      <c r="B10" s="7" t="s">
        <v>145</v>
      </c>
      <c r="C10" s="4" t="s">
        <v>247</v>
      </c>
      <c r="D10" s="5">
        <v>377820</v>
      </c>
      <c r="E10" s="5">
        <v>0</v>
      </c>
      <c r="F10" s="5">
        <v>377820</v>
      </c>
      <c r="G10" s="5">
        <f t="shared" si="0"/>
        <v>377820</v>
      </c>
      <c r="H10" s="5">
        <v>0</v>
      </c>
      <c r="I10" s="6">
        <v>0</v>
      </c>
      <c r="J10" s="21">
        <f t="shared" si="1"/>
        <v>113346</v>
      </c>
      <c r="K10" s="29">
        <v>0</v>
      </c>
      <c r="L10" s="30" t="s">
        <v>343</v>
      </c>
    </row>
    <row r="11" spans="1:12" ht="25.5" customHeight="1" x14ac:dyDescent="0.2">
      <c r="A11" s="14" t="s">
        <v>148</v>
      </c>
      <c r="B11" s="7" t="s">
        <v>149</v>
      </c>
      <c r="C11" s="4" t="s">
        <v>249</v>
      </c>
      <c r="D11" s="5">
        <v>226692</v>
      </c>
      <c r="E11" s="5">
        <v>0</v>
      </c>
      <c r="F11" s="5">
        <v>226692</v>
      </c>
      <c r="G11" s="5">
        <f t="shared" si="0"/>
        <v>226692</v>
      </c>
      <c r="H11" s="5">
        <v>0</v>
      </c>
      <c r="I11" s="6">
        <v>0</v>
      </c>
      <c r="J11" s="21">
        <f t="shared" si="1"/>
        <v>68008</v>
      </c>
      <c r="K11" s="29">
        <v>0</v>
      </c>
      <c r="L11" s="30" t="s">
        <v>345</v>
      </c>
    </row>
    <row r="12" spans="1:12" ht="25.5" customHeight="1" x14ac:dyDescent="0.2">
      <c r="A12" s="14" t="s">
        <v>150</v>
      </c>
      <c r="B12" s="7" t="s">
        <v>151</v>
      </c>
      <c r="C12" s="4" t="s">
        <v>250</v>
      </c>
      <c r="D12" s="5">
        <v>201504</v>
      </c>
      <c r="E12" s="5">
        <v>0</v>
      </c>
      <c r="F12" s="5">
        <v>201504</v>
      </c>
      <c r="G12" s="5">
        <f t="shared" si="0"/>
        <v>201504</v>
      </c>
      <c r="H12" s="5">
        <v>0</v>
      </c>
      <c r="I12" s="6">
        <v>0</v>
      </c>
      <c r="J12" s="21">
        <f t="shared" si="1"/>
        <v>60451</v>
      </c>
      <c r="K12" s="29">
        <v>0</v>
      </c>
      <c r="L12" s="30" t="s">
        <v>346</v>
      </c>
    </row>
    <row r="13" spans="1:12" ht="25.5" customHeight="1" x14ac:dyDescent="0.2">
      <c r="A13" s="14" t="s">
        <v>152</v>
      </c>
      <c r="B13" s="7" t="s">
        <v>153</v>
      </c>
      <c r="C13" s="4" t="s">
        <v>251</v>
      </c>
      <c r="D13" s="5">
        <v>125940</v>
      </c>
      <c r="E13" s="5">
        <v>0</v>
      </c>
      <c r="F13" s="5">
        <v>125940</v>
      </c>
      <c r="G13" s="5">
        <f t="shared" si="0"/>
        <v>125940</v>
      </c>
      <c r="H13" s="5">
        <v>0</v>
      </c>
      <c r="I13" s="6">
        <v>0</v>
      </c>
      <c r="J13" s="21">
        <f t="shared" si="1"/>
        <v>37782</v>
      </c>
      <c r="K13" s="29">
        <v>0</v>
      </c>
      <c r="L13" s="30" t="s">
        <v>347</v>
      </c>
    </row>
    <row r="14" spans="1:12" ht="25.5" customHeight="1" x14ac:dyDescent="0.2">
      <c r="A14" s="14" t="s">
        <v>154</v>
      </c>
      <c r="B14" s="7" t="s">
        <v>155</v>
      </c>
      <c r="C14" s="4" t="s">
        <v>252</v>
      </c>
      <c r="D14" s="5">
        <v>125940</v>
      </c>
      <c r="E14" s="5">
        <v>0</v>
      </c>
      <c r="F14" s="5">
        <v>125940</v>
      </c>
      <c r="G14" s="5">
        <f t="shared" si="0"/>
        <v>125940</v>
      </c>
      <c r="H14" s="5">
        <v>0</v>
      </c>
      <c r="I14" s="6">
        <v>0</v>
      </c>
      <c r="J14" s="21">
        <f t="shared" si="1"/>
        <v>37782</v>
      </c>
      <c r="K14" s="29">
        <v>0</v>
      </c>
      <c r="L14" s="30" t="s">
        <v>348</v>
      </c>
    </row>
    <row r="15" spans="1:12" ht="25.5" customHeight="1" x14ac:dyDescent="0.2">
      <c r="A15" s="14" t="s">
        <v>156</v>
      </c>
      <c r="B15" s="7" t="s">
        <v>157</v>
      </c>
      <c r="C15" s="4" t="s">
        <v>253</v>
      </c>
      <c r="D15" s="5">
        <v>503760</v>
      </c>
      <c r="E15" s="5">
        <v>0</v>
      </c>
      <c r="F15" s="5">
        <v>503760</v>
      </c>
      <c r="G15" s="5">
        <f t="shared" si="0"/>
        <v>503760</v>
      </c>
      <c r="H15" s="5">
        <v>0</v>
      </c>
      <c r="I15" s="6">
        <v>0</v>
      </c>
      <c r="J15" s="21">
        <f t="shared" si="1"/>
        <v>151128</v>
      </c>
      <c r="K15" s="29">
        <v>0</v>
      </c>
      <c r="L15" s="30" t="s">
        <v>349</v>
      </c>
    </row>
    <row r="16" spans="1:12" ht="25.5" customHeight="1" x14ac:dyDescent="0.2">
      <c r="A16" s="14" t="s">
        <v>158</v>
      </c>
      <c r="B16" s="7" t="s">
        <v>159</v>
      </c>
      <c r="C16" s="4" t="s">
        <v>254</v>
      </c>
      <c r="D16" s="5">
        <v>352632</v>
      </c>
      <c r="E16" s="5">
        <v>0</v>
      </c>
      <c r="F16" s="5">
        <v>352632</v>
      </c>
      <c r="G16" s="5">
        <f t="shared" si="0"/>
        <v>352632</v>
      </c>
      <c r="H16" s="5">
        <v>0</v>
      </c>
      <c r="I16" s="6">
        <v>0</v>
      </c>
      <c r="J16" s="21">
        <f t="shared" si="1"/>
        <v>105790</v>
      </c>
      <c r="K16" s="29">
        <v>0</v>
      </c>
      <c r="L16" s="30" t="s">
        <v>350</v>
      </c>
    </row>
    <row r="17" spans="1:12" ht="25.5" customHeight="1" x14ac:dyDescent="0.2">
      <c r="A17" s="14" t="s">
        <v>164</v>
      </c>
      <c r="B17" s="7" t="s">
        <v>165</v>
      </c>
      <c r="C17" s="4" t="s">
        <v>257</v>
      </c>
      <c r="D17" s="5">
        <v>75564</v>
      </c>
      <c r="E17" s="5">
        <v>0</v>
      </c>
      <c r="F17" s="5">
        <v>75564</v>
      </c>
      <c r="G17" s="5">
        <f t="shared" si="0"/>
        <v>75564</v>
      </c>
      <c r="H17" s="5">
        <v>0</v>
      </c>
      <c r="I17" s="6">
        <v>0</v>
      </c>
      <c r="J17" s="21">
        <f t="shared" si="1"/>
        <v>22669</v>
      </c>
      <c r="K17" s="29">
        <v>0</v>
      </c>
      <c r="L17" s="30" t="s">
        <v>353</v>
      </c>
    </row>
    <row r="18" spans="1:12" ht="25.5" customHeight="1" x14ac:dyDescent="0.2">
      <c r="A18" s="36" t="s">
        <v>168</v>
      </c>
      <c r="B18" s="7" t="s">
        <v>169</v>
      </c>
      <c r="C18" s="4" t="s">
        <v>259</v>
      </c>
      <c r="D18" s="5">
        <v>125940</v>
      </c>
      <c r="E18" s="5">
        <v>0</v>
      </c>
      <c r="F18" s="5">
        <v>125940</v>
      </c>
      <c r="G18" s="5">
        <f t="shared" si="0"/>
        <v>125940</v>
      </c>
      <c r="H18" s="5">
        <v>0</v>
      </c>
      <c r="I18" s="6">
        <v>0</v>
      </c>
      <c r="J18" s="21">
        <f t="shared" si="1"/>
        <v>37782</v>
      </c>
      <c r="K18" s="29">
        <v>0</v>
      </c>
      <c r="L18" s="30" t="s">
        <v>355</v>
      </c>
    </row>
    <row r="19" spans="1:12" ht="25.5" customHeight="1" x14ac:dyDescent="0.2">
      <c r="A19" s="14" t="s">
        <v>172</v>
      </c>
      <c r="B19" s="7" t="s">
        <v>173</v>
      </c>
      <c r="C19" s="4" t="s">
        <v>261</v>
      </c>
      <c r="D19" s="5">
        <v>125940</v>
      </c>
      <c r="E19" s="5">
        <v>0</v>
      </c>
      <c r="F19" s="5">
        <v>125940</v>
      </c>
      <c r="G19" s="5">
        <f t="shared" si="0"/>
        <v>125940</v>
      </c>
      <c r="H19" s="5">
        <v>0</v>
      </c>
      <c r="I19" s="6">
        <v>0</v>
      </c>
      <c r="J19" s="21">
        <f t="shared" si="1"/>
        <v>37782</v>
      </c>
      <c r="K19" s="29">
        <v>0</v>
      </c>
      <c r="L19" s="30" t="s">
        <v>357</v>
      </c>
    </row>
    <row r="20" spans="1:12" ht="25.5" customHeight="1" x14ac:dyDescent="0.2">
      <c r="A20" s="14" t="s">
        <v>174</v>
      </c>
      <c r="B20" s="7" t="s">
        <v>175</v>
      </c>
      <c r="C20" s="4" t="s">
        <v>262</v>
      </c>
      <c r="D20" s="5">
        <v>94455</v>
      </c>
      <c r="E20" s="5">
        <v>0</v>
      </c>
      <c r="F20" s="5">
        <v>94455</v>
      </c>
      <c r="G20" s="5">
        <f t="shared" si="0"/>
        <v>94455</v>
      </c>
      <c r="H20" s="5">
        <v>0</v>
      </c>
      <c r="I20" s="6">
        <v>0</v>
      </c>
      <c r="J20" s="21">
        <f t="shared" si="1"/>
        <v>28337</v>
      </c>
      <c r="K20" s="29">
        <v>0</v>
      </c>
      <c r="L20" s="30" t="s">
        <v>358</v>
      </c>
    </row>
    <row r="21" spans="1:12" ht="25.5" customHeight="1" x14ac:dyDescent="0.2">
      <c r="A21" s="14" t="s">
        <v>176</v>
      </c>
      <c r="B21" s="7" t="s">
        <v>177</v>
      </c>
      <c r="C21" s="4" t="s">
        <v>263</v>
      </c>
      <c r="D21" s="5">
        <v>226692</v>
      </c>
      <c r="E21" s="5">
        <v>0</v>
      </c>
      <c r="F21" s="5">
        <v>226692</v>
      </c>
      <c r="G21" s="5">
        <f t="shared" si="0"/>
        <v>226692</v>
      </c>
      <c r="H21" s="5">
        <v>0</v>
      </c>
      <c r="I21" s="6">
        <v>0</v>
      </c>
      <c r="J21" s="21">
        <f t="shared" si="1"/>
        <v>68008</v>
      </c>
      <c r="K21" s="29">
        <v>0</v>
      </c>
      <c r="L21" s="30" t="s">
        <v>359</v>
      </c>
    </row>
    <row r="22" spans="1:12" ht="25.5" customHeight="1" thickBot="1" x14ac:dyDescent="0.25">
      <c r="A22" s="37" t="s">
        <v>178</v>
      </c>
      <c r="B22" s="7" t="s">
        <v>179</v>
      </c>
      <c r="C22" s="4" t="s">
        <v>264</v>
      </c>
      <c r="D22" s="5">
        <v>50376</v>
      </c>
      <c r="E22" s="5">
        <v>0</v>
      </c>
      <c r="F22" s="5">
        <v>50376</v>
      </c>
      <c r="G22" s="5">
        <f t="shared" si="0"/>
        <v>50376</v>
      </c>
      <c r="H22" s="5">
        <v>0</v>
      </c>
      <c r="I22" s="6">
        <v>0</v>
      </c>
      <c r="J22" s="21">
        <f t="shared" si="1"/>
        <v>15113</v>
      </c>
      <c r="K22" s="29">
        <v>0</v>
      </c>
      <c r="L22" s="30" t="s">
        <v>360</v>
      </c>
    </row>
    <row r="23" spans="1:12" ht="25.5" customHeight="1" thickBot="1" x14ac:dyDescent="0.25">
      <c r="A23" s="23"/>
      <c r="B23" s="24"/>
      <c r="C23" s="24"/>
      <c r="D23" s="34">
        <f>SUM(D5:D22)</f>
        <v>3368895</v>
      </c>
      <c r="E23" s="34">
        <f>SUM(E5:E22)</f>
        <v>0</v>
      </c>
      <c r="F23" s="34">
        <f>SUM(F5:F22)</f>
        <v>3368895</v>
      </c>
      <c r="G23" s="34">
        <f>SUM(G5:G22)</f>
        <v>3368895</v>
      </c>
      <c r="H23" s="34">
        <f>SUM(H5:H22)</f>
        <v>0</v>
      </c>
      <c r="I23" s="24"/>
      <c r="J23" s="26">
        <f>SUM(J5:J22)</f>
        <v>1010670</v>
      </c>
      <c r="K23" s="26">
        <f>SUM(K5:K22)</f>
        <v>0</v>
      </c>
      <c r="L23" s="25"/>
    </row>
  </sheetData>
  <mergeCells count="8">
    <mergeCell ref="K3:K4"/>
    <mergeCell ref="L3:L4"/>
    <mergeCell ref="A1:H1"/>
    <mergeCell ref="A3:A4"/>
    <mergeCell ref="B3:B4"/>
    <mergeCell ref="C3:C4"/>
    <mergeCell ref="D3:I3"/>
    <mergeCell ref="J3:J4"/>
  </mergeCells>
  <pageMargins left="0.7" right="0.7" top="0.78740157499999996" bottom="0.78740157499999996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415987c9d034c1ad24a8908dc4fefab8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c621b12bedc81c5c098176733d4d1ab3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EE19D4-4103-4E3A-AB36-87F886B57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600FA1-71B6-420E-AFC4-07CDF83F1BBC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1d627bf-a106-4fea-95e5-243811067a0a"/>
    <ds:schemaRef ds:uri="332bf68d-6f68-4e32-bbd9-660cee6f1f29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B433EC-BADC-4B92-9879-8EA7CB28D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CELKEM</vt:lpstr>
      <vt:lpstr>A</vt:lpstr>
      <vt:lpstr>B</vt:lpstr>
      <vt:lpstr>C</vt:lpstr>
      <vt:lpstr>D</vt:lpstr>
      <vt:lpstr>E</vt:lpstr>
      <vt:lpstr>F</vt:lpstr>
      <vt:lpstr>CELKEM!Názvy_tisku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Langrová Pavlína</dc:creator>
  <cp:lastModifiedBy>Langrová Pavlína</cp:lastModifiedBy>
  <cp:lastPrinted>2021-06-07T09:24:00Z</cp:lastPrinted>
  <dcterms:created xsi:type="dcterms:W3CDTF">2021-04-13T10:35:29Z</dcterms:created>
  <dcterms:modified xsi:type="dcterms:W3CDTF">2021-06-14T07:26:47Z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