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skava3700\OneDrive - Moravskoslezský kraj\Dokumenty\1) PROGRAMY A PROJEKTY\1. PODPORA PODNIKÁNÍ\2021\4. Hodnocení\Výsledky\"/>
    </mc:Choice>
  </mc:AlternateContent>
  <xr:revisionPtr revIDLastSave="1193" documentId="8_{4B5FF2EE-8BEF-4C5F-BD67-8F48F295D768}" xr6:coauthVersionLast="44" xr6:coauthVersionMax="45" xr10:uidLastSave="{865059B1-411F-4D17-BBD2-A4631BB37CAF}"/>
  <bookViews>
    <workbookView xWindow="-120" yWindow="-120" windowWidth="29040" windowHeight="15840" xr2:uid="{D3E44042-ECFE-452E-A7AF-D272930E159D}"/>
  </bookViews>
  <sheets>
    <sheet name="TAV" sheetId="6" r:id="rId1"/>
  </sheets>
  <externalReferences>
    <externalReference r:id="rId2"/>
  </externalReferences>
  <definedNames>
    <definedName name="Forma">[1]Seznamy!$A$2:$A$78</definedName>
    <definedName name="Sídlo">[1]Seznamy!$C$2:$C$8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J9" i="6" s="1"/>
  <c r="G5" i="6"/>
  <c r="J5" i="6" s="1"/>
  <c r="G10" i="6"/>
  <c r="J10" i="6" s="1"/>
  <c r="G7" i="6"/>
  <c r="J7" i="6" s="1"/>
  <c r="G2" i="6"/>
  <c r="G12" i="6"/>
  <c r="J12" i="6" s="1"/>
  <c r="G3" i="6"/>
  <c r="G4" i="6"/>
  <c r="J4" i="6" s="1"/>
  <c r="G8" i="6"/>
  <c r="J8" i="6" s="1"/>
  <c r="G11" i="6"/>
  <c r="J11" i="6" s="1"/>
  <c r="G6" i="6"/>
  <c r="J6" i="6" s="1"/>
  <c r="J3" i="6" l="1"/>
  <c r="J2" i="6"/>
  <c r="G13" i="6"/>
  <c r="B13" i="6"/>
</calcChain>
</file>

<file path=xl/sharedStrings.xml><?xml version="1.0" encoding="utf-8"?>
<sst xmlns="http://schemas.openxmlformats.org/spreadsheetml/2006/main" count="90" uniqueCount="62">
  <si>
    <t>Společnost s ručením omezeným</t>
  </si>
  <si>
    <t>Akciová společnost</t>
  </si>
  <si>
    <t>POŘADÍ</t>
  </si>
  <si>
    <t>ŽADATEL</t>
  </si>
  <si>
    <t>PRÁVNÍ FORMA ŽADATELE</t>
  </si>
  <si>
    <t>IČO ŽADATELE</t>
  </si>
  <si>
    <t>NÁZEV PROJEKTU</t>
  </si>
  <si>
    <t xml:space="preserve"> CELKOVÉ UZNATELNÉ NÁKLADY</t>
  </si>
  <si>
    <t>DOTACE (celkem)</t>
  </si>
  <si>
    <t>DOTACE (investiční část)</t>
  </si>
  <si>
    <t>DOTACE (neinvestiční část)</t>
  </si>
  <si>
    <t>SPOLUFINAN-COVÁNÍ</t>
  </si>
  <si>
    <t>Celkem</t>
  </si>
  <si>
    <t>Berdík s.r.o.</t>
  </si>
  <si>
    <t>08988943</t>
  </si>
  <si>
    <t>Berdík _02 – nový uživatelský i konstrukční design</t>
  </si>
  <si>
    <t>HV Výtahy s.r.o.</t>
  </si>
  <si>
    <t>62302418</t>
  </si>
  <si>
    <t>Moderní design interiéru a exteriéru kabiny osobního výtahu</t>
  </si>
  <si>
    <t>graseko, s.r.o.</t>
  </si>
  <si>
    <t>25840371</t>
  </si>
  <si>
    <t>Automatizovaný systém vertikálních zahrad</t>
  </si>
  <si>
    <t>Botao Barefoot s.r.o.</t>
  </si>
  <si>
    <t>08720967</t>
  </si>
  <si>
    <t>Shoezy</t>
  </si>
  <si>
    <t>26402327</t>
  </si>
  <si>
    <t>Digitální monitor dechu</t>
  </si>
  <si>
    <t>YAKNA s.r.o.</t>
  </si>
  <si>
    <t>25858149</t>
  </si>
  <si>
    <t>Světelný panel - rehabilitační pomůcka</t>
  </si>
  <si>
    <t>Melon s.r.o.</t>
  </si>
  <si>
    <t>26865726</t>
  </si>
  <si>
    <t>Indukční stolička</t>
  </si>
  <si>
    <t>High-Tech Digital Modules s.r.o.</t>
  </si>
  <si>
    <t>09368124</t>
  </si>
  <si>
    <t>INLASERWORLD</t>
  </si>
  <si>
    <t>TryMee Clothing s.r.o.</t>
  </si>
  <si>
    <t>06986650</t>
  </si>
  <si>
    <t>Cirkulární oblečení Nilmore®</t>
  </si>
  <si>
    <t>Kolejové pohony, a.s.</t>
  </si>
  <si>
    <t>01627465</t>
  </si>
  <si>
    <t>Modernizace strojovny a ovládání pohonné stanice zařízení LTV-PV</t>
  </si>
  <si>
    <t>VIRTUAL REAL LIFE s.r.o.</t>
  </si>
  <si>
    <t>07460481</t>
  </si>
  <si>
    <t>VR Vitalis</t>
  </si>
  <si>
    <t>16</t>
  </si>
  <si>
    <t>21</t>
  </si>
  <si>
    <t>29</t>
  </si>
  <si>
    <t>31</t>
  </si>
  <si>
    <t>52</t>
  </si>
  <si>
    <t>60</t>
  </si>
  <si>
    <t>61</t>
  </si>
  <si>
    <t>66</t>
  </si>
  <si>
    <t>71</t>
  </si>
  <si>
    <t>74</t>
  </si>
  <si>
    <t>EASY4U s.r.o.</t>
  </si>
  <si>
    <t>Poznámka</t>
  </si>
  <si>
    <t>Žadatel je doporučen k financování na základě skutečnosti, že po 1. kole hodnocení získal min. 80% max. možného počtu bodů.</t>
  </si>
  <si>
    <t>Výběrová komise na základě prezentace žadatele v 2. kole hodnocení a s přihlédnutím k hodnocení 1. kola doporučuje projekt k financování.</t>
  </si>
  <si>
    <t>Časová použitelnost dotace</t>
  </si>
  <si>
    <t>48</t>
  </si>
  <si>
    <t>1.1.2021 - 30.6.2022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</si>
</sst>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4" fontId="2" fillId="0" borderId="0" applyFill="0" applyBorder="0" applyProtection="0">
      <alignment horizontal="right" vertical="center" indent="2"/>
    </xf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Alignment="1" applyProtection="1">
      <alignment horizontal="left" vertical="center" wrapText="1" indent="1"/>
    </xf>
    <xf numFmtId="164" fontId="0" fillId="0" borderId="0" xfId="0" applyNumberFormat="1" applyAlignment="1">
      <alignment horizontal="right" vertical="center" indent="1"/>
    </xf>
    <xf numFmtId="1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indent="1"/>
    </xf>
    <xf numFmtId="0" fontId="0" fillId="0" borderId="0" xfId="0" applyNumberFormat="1" applyAlignment="1">
      <alignment horizontal="center" vertical="center"/>
    </xf>
  </cellXfs>
  <cellStyles count="2">
    <cellStyle name="Datum" xfId="1" xr:uid="{FAF46C15-92F6-4706-A428-9626A6654BD8}"/>
    <cellStyle name="Normální" xfId="0" builtinId="0"/>
  </cellStyles>
  <dxfs count="16">
    <dxf>
      <numFmt numFmtId="164" formatCode="#,##0\ &quot;Kč&quot;"/>
    </dxf>
    <dxf>
      <alignment horizontal="center" vertical="bottom" textRotation="0" wrapText="0" indent="0" justifyLastLine="0" shrinkToFit="0" readingOrder="0"/>
    </dxf>
    <dxf>
      <alignment vertical="center" textRotation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font>
        <b/>
      </font>
      <numFmt numFmtId="164" formatCode="#,##0\ &quot;Kč&quot;"/>
      <alignment horizontal="right" vertical="center" textRotation="0" wrapText="0" indent="1" justifyLastLine="0" shrinkToFit="0" readingOrder="0"/>
    </dxf>
    <dxf>
      <numFmt numFmtId="164" formatCode="#,##0\ &quot;Kč&quot;"/>
      <alignment horizontal="right" vertical="center" textRotation="0" wrapText="0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</font>
      <alignment vertical="center" textRotation="0" indent="0" justifyLastLine="0" shrinkToFit="0" readingOrder="0"/>
    </dxf>
    <dxf>
      <font>
        <b val="0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k_skava3700\OneDrive%20-%20Moravskoslezsk&#253;%20kraj\Dokumenty\1)%20PROGRAMY%20A%20PROJEKTY\1.%20PODPORA%20PODNIK&#193;N&#205;\Ostatn&#237;\PP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Seznamy"/>
      <sheetName val="Informace"/>
    </sheetNames>
    <sheetDataSet>
      <sheetData sheetId="0" refreshError="1"/>
      <sheetData sheetId="1">
        <row r="2">
          <cell r="A2" t="str">
            <v xml:space="preserve">Fyzická osoba podnikající dle živnostenského zákona </v>
          </cell>
          <cell r="C2" t="str">
            <v>Frýdek-Místek</v>
          </cell>
        </row>
        <row r="3">
          <cell r="A3" t="str">
            <v>Fyzická osoba podnikající dle jiných zákonů než živnostenského a zákona o zemědělství</v>
          </cell>
          <cell r="C3" t="str">
            <v>Bruntál</v>
          </cell>
        </row>
        <row r="4">
          <cell r="A4" t="str">
            <v>Zemědělský podnikatel - fyzická osoba</v>
          </cell>
          <cell r="C4" t="str">
            <v>Karviná</v>
          </cell>
        </row>
        <row r="5">
          <cell r="A5" t="str">
            <v>Veřejná obchodní společnost</v>
          </cell>
          <cell r="C5" t="str">
            <v>Nový Jičín</v>
          </cell>
        </row>
        <row r="6">
          <cell r="A6" t="str">
            <v>Společnost s ručením omezeným</v>
          </cell>
          <cell r="C6" t="str">
            <v>Opava</v>
          </cell>
        </row>
        <row r="7">
          <cell r="A7" t="str">
            <v>Společnost komanditní</v>
          </cell>
          <cell r="C7" t="str">
            <v>Ostrava-město</v>
          </cell>
        </row>
        <row r="8">
          <cell r="A8" t="str">
            <v>Společný podnik</v>
          </cell>
          <cell r="C8" t="str">
            <v>Mimo MSK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0F1B50-3C89-409C-90EB-03C962DAEE57}" name="Tabulka15" displayName="Tabulka15" ref="A1:L13" totalsRowCount="1" headerRowDxfId="15" dataDxfId="14">
  <autoFilter ref="A1:L12" xr:uid="{198B296D-FCF8-478C-B312-6D73B5DEBF62}"/>
  <tableColumns count="12">
    <tableColumn id="1" xr3:uid="{45DEBBC3-1601-4E2D-9D56-1D46B9CCAF66}" name="POŘADÍ" totalsRowLabel="Celkem" dataDxfId="13"/>
    <tableColumn id="2" xr3:uid="{49B05A94-67A2-4BF1-A619-A0ECE5416FAC}" name="ŽADATEL" totalsRowFunction="count" dataDxfId="12" totalsRowDxfId="1"/>
    <tableColumn id="3" xr3:uid="{87FDFD66-A64A-4A8D-8FA6-41721187FE42}" name="PRÁVNÍ FORMA ŽADATELE" dataDxfId="11"/>
    <tableColumn id="4" xr3:uid="{B2B7BCFF-0927-4FA7-957F-271BA4132608}" name="IČO ŽADATELE" dataDxfId="10"/>
    <tableColumn id="5" xr3:uid="{22AC6C00-619E-427E-90FA-C1F4499B3532}" name="NÁZEV PROJEKTU" dataDxfId="9"/>
    <tableColumn id="12" xr3:uid="{12219D9D-DA1F-4B2E-88C6-D11916A361A2}" name=" CELKOVÉ UZNATELNÉ NÁKLADY" dataDxfId="8"/>
    <tableColumn id="13" xr3:uid="{21DFEF75-C309-4E4A-B8F8-E64227B0E51A}" name="DOTACE (celkem)" totalsRowFunction="sum" dataDxfId="7" totalsRowDxfId="0">
      <calculatedColumnFormula>Tabulka15[[#This Row],[DOTACE (investiční část)]]+Tabulka15[[#This Row],[DOTACE (neinvestiční část)]]</calculatedColumnFormula>
    </tableColumn>
    <tableColumn id="14" xr3:uid="{1D0DCF64-D7B3-4599-96BE-491EE1F32ACD}" name="DOTACE (investiční část)" dataDxfId="6"/>
    <tableColumn id="15" xr3:uid="{F03F9108-AB61-4B8B-ADE3-4A8B1D3B4FCF}" name="DOTACE (neinvestiční část)" dataDxfId="5"/>
    <tableColumn id="16" xr3:uid="{DA444BDB-438C-48B7-A9C8-1443BE02D434}" name="SPOLUFINAN-COVÁNÍ" dataDxfId="4">
      <calculatedColumnFormula>Tabulka15[[#This Row],[DOTACE (celkem)]]/Tabulka15[[#This Row],[ CELKOVÉ UZNATELNÉ NÁKLADY]]</calculatedColumnFormula>
    </tableColumn>
    <tableColumn id="6" xr3:uid="{C2BFD873-CA85-42A0-885C-D0401DB72467}" name="Časová použitelnost dotace" dataDxfId="3"/>
    <tableColumn id="33" xr3:uid="{B9D255BB-4301-45F3-BA8D-44D6DA23BEC2}" name="Poznámka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8D19-3E44-4426-9CAC-FB003BAB48C3}">
  <sheetPr>
    <pageSetUpPr fitToPage="1"/>
  </sheetPr>
  <dimension ref="A1:L13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4" sqref="I24"/>
    </sheetView>
  </sheetViews>
  <sheetFormatPr defaultRowHeight="15" x14ac:dyDescent="0.25"/>
  <cols>
    <col min="1" max="1" width="10" customWidth="1"/>
    <col min="2" max="2" width="21.28515625" customWidth="1"/>
    <col min="3" max="3" width="23.28515625" customWidth="1"/>
    <col min="4" max="4" width="14.140625" customWidth="1"/>
    <col min="5" max="5" width="38.28515625" customWidth="1"/>
    <col min="6" max="6" width="17.28515625" customWidth="1"/>
    <col min="7" max="7" width="14.140625" customWidth="1"/>
    <col min="8" max="8" width="12.85546875" customWidth="1"/>
    <col min="9" max="9" width="14" customWidth="1"/>
    <col min="10" max="10" width="13.42578125" customWidth="1"/>
    <col min="11" max="11" width="19.42578125" bestFit="1" customWidth="1"/>
    <col min="12" max="12" width="71.5703125" customWidth="1"/>
  </cols>
  <sheetData>
    <row r="1" spans="1:12" s="4" customFormat="1" ht="45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59</v>
      </c>
      <c r="L1" s="4" t="s">
        <v>56</v>
      </c>
    </row>
    <row r="2" spans="1:12" ht="30" x14ac:dyDescent="0.25">
      <c r="A2" s="5" t="s">
        <v>60</v>
      </c>
      <c r="B2" s="10" t="s">
        <v>55</v>
      </c>
      <c r="C2" s="6" t="s">
        <v>0</v>
      </c>
      <c r="D2" s="5" t="s">
        <v>25</v>
      </c>
      <c r="E2" s="7" t="s">
        <v>26</v>
      </c>
      <c r="F2" s="8">
        <v>475000</v>
      </c>
      <c r="G2" s="11">
        <f>Tabulka15[[#This Row],[DOTACE (investiční část)]]+Tabulka15[[#This Row],[DOTACE (neinvestiční část)]]</f>
        <v>316500</v>
      </c>
      <c r="H2" s="8">
        <v>0</v>
      </c>
      <c r="I2" s="8">
        <v>316500</v>
      </c>
      <c r="J2" s="9">
        <f>Tabulka15[[#This Row],[DOTACE (celkem)]]/Tabulka15[[#This Row],[ CELKOVÉ UZNATELNÉ NÁKLADY]]</f>
        <v>0.66631578947368419</v>
      </c>
      <c r="K2" s="12" t="s">
        <v>61</v>
      </c>
      <c r="L2" s="3" t="s">
        <v>57</v>
      </c>
    </row>
    <row r="3" spans="1:12" ht="30" x14ac:dyDescent="0.25">
      <c r="A3" s="5" t="s">
        <v>50</v>
      </c>
      <c r="B3" s="10" t="s">
        <v>30</v>
      </c>
      <c r="C3" s="6" t="s">
        <v>0</v>
      </c>
      <c r="D3" s="5" t="s">
        <v>31</v>
      </c>
      <c r="E3" s="7" t="s">
        <v>32</v>
      </c>
      <c r="F3" s="8">
        <v>683400</v>
      </c>
      <c r="G3" s="11">
        <f>Tabulka15[[#This Row],[DOTACE (investiční část)]]+Tabulka15[[#This Row],[DOTACE (neinvestiční část)]]</f>
        <v>450000</v>
      </c>
      <c r="H3" s="8">
        <v>0</v>
      </c>
      <c r="I3" s="8">
        <v>450000</v>
      </c>
      <c r="J3" s="9">
        <f>Tabulka15[[#This Row],[DOTACE (celkem)]]/Tabulka15[[#This Row],[ CELKOVÉ UZNATELNÉ NÁKLADY]]</f>
        <v>0.65847234416154521</v>
      </c>
      <c r="K3" s="12" t="s">
        <v>61</v>
      </c>
      <c r="L3" s="3" t="s">
        <v>57</v>
      </c>
    </row>
    <row r="4" spans="1:12" ht="30" x14ac:dyDescent="0.25">
      <c r="A4" s="5" t="s">
        <v>51</v>
      </c>
      <c r="B4" s="10" t="s">
        <v>33</v>
      </c>
      <c r="C4" s="6" t="s">
        <v>0</v>
      </c>
      <c r="D4" s="5" t="s">
        <v>34</v>
      </c>
      <c r="E4" s="7" t="s">
        <v>35</v>
      </c>
      <c r="F4" s="8">
        <v>635000</v>
      </c>
      <c r="G4" s="11">
        <f>Tabulka15[[#This Row],[DOTACE (investiční část)]]+Tabulka15[[#This Row],[DOTACE (neinvestiční část)]]</f>
        <v>440000</v>
      </c>
      <c r="H4" s="8">
        <v>0</v>
      </c>
      <c r="I4" s="8">
        <v>440000</v>
      </c>
      <c r="J4" s="9">
        <f>Tabulka15[[#This Row],[DOTACE (celkem)]]/Tabulka15[[#This Row],[ CELKOVÉ UZNATELNÉ NÁKLADY]]</f>
        <v>0.69291338582677164</v>
      </c>
      <c r="K4" s="12" t="s">
        <v>61</v>
      </c>
      <c r="L4" s="3" t="s">
        <v>58</v>
      </c>
    </row>
    <row r="5" spans="1:12" ht="30" x14ac:dyDescent="0.25">
      <c r="A5" s="5" t="s">
        <v>46</v>
      </c>
      <c r="B5" s="10" t="s">
        <v>16</v>
      </c>
      <c r="C5" s="6" t="s">
        <v>0</v>
      </c>
      <c r="D5" s="5" t="s">
        <v>17</v>
      </c>
      <c r="E5" s="7" t="s">
        <v>18</v>
      </c>
      <c r="F5" s="8">
        <v>640000</v>
      </c>
      <c r="G5" s="11">
        <f>Tabulka15[[#This Row],[DOTACE (investiční část)]]+Tabulka15[[#This Row],[DOTACE (neinvestiční část)]]</f>
        <v>446000</v>
      </c>
      <c r="H5" s="8">
        <v>0</v>
      </c>
      <c r="I5" s="8">
        <v>446000</v>
      </c>
      <c r="J5" s="9">
        <f>Tabulka15[[#This Row],[DOTACE (celkem)]]/Tabulka15[[#This Row],[ CELKOVÉ UZNATELNÉ NÁKLADY]]</f>
        <v>0.69687500000000002</v>
      </c>
      <c r="K5" s="12" t="s">
        <v>61</v>
      </c>
      <c r="L5" s="3" t="s">
        <v>58</v>
      </c>
    </row>
    <row r="6" spans="1:12" ht="30" x14ac:dyDescent="0.25">
      <c r="A6" s="5" t="s">
        <v>54</v>
      </c>
      <c r="B6" s="10" t="s">
        <v>42</v>
      </c>
      <c r="C6" s="6" t="s">
        <v>0</v>
      </c>
      <c r="D6" s="5" t="s">
        <v>43</v>
      </c>
      <c r="E6" s="7" t="s">
        <v>44</v>
      </c>
      <c r="F6" s="8">
        <v>450000</v>
      </c>
      <c r="G6" s="11">
        <f>Tabulka15[[#This Row],[DOTACE (investiční část)]]+Tabulka15[[#This Row],[DOTACE (neinvestiční část)]]</f>
        <v>315000</v>
      </c>
      <c r="H6" s="8">
        <v>0</v>
      </c>
      <c r="I6" s="8">
        <v>315000</v>
      </c>
      <c r="J6" s="9">
        <f>Tabulka15[[#This Row],[DOTACE (celkem)]]/Tabulka15[[#This Row],[ CELKOVÉ UZNATELNÉ NÁKLADY]]</f>
        <v>0.7</v>
      </c>
      <c r="K6" s="12" t="s">
        <v>61</v>
      </c>
      <c r="L6" s="3" t="s">
        <v>58</v>
      </c>
    </row>
    <row r="7" spans="1:12" ht="30" x14ac:dyDescent="0.25">
      <c r="A7" s="5" t="s">
        <v>48</v>
      </c>
      <c r="B7" s="10" t="s">
        <v>22</v>
      </c>
      <c r="C7" s="6" t="s">
        <v>0</v>
      </c>
      <c r="D7" s="5" t="s">
        <v>23</v>
      </c>
      <c r="E7" s="7" t="s">
        <v>24</v>
      </c>
      <c r="F7" s="8">
        <v>331000</v>
      </c>
      <c r="G7" s="11">
        <f>Tabulka15[[#This Row],[DOTACE (investiční část)]]+Tabulka15[[#This Row],[DOTACE (neinvestiční část)]]</f>
        <v>231700</v>
      </c>
      <c r="H7" s="8">
        <v>0</v>
      </c>
      <c r="I7" s="8">
        <v>231700</v>
      </c>
      <c r="J7" s="9">
        <f>Tabulka15[[#This Row],[DOTACE (celkem)]]/Tabulka15[[#This Row],[ CELKOVÉ UZNATELNÉ NÁKLADY]]</f>
        <v>0.7</v>
      </c>
      <c r="K7" s="12" t="s">
        <v>61</v>
      </c>
      <c r="L7" s="3" t="s">
        <v>58</v>
      </c>
    </row>
    <row r="8" spans="1:12" ht="30" x14ac:dyDescent="0.25">
      <c r="A8" s="5" t="s">
        <v>52</v>
      </c>
      <c r="B8" s="10" t="s">
        <v>36</v>
      </c>
      <c r="C8" s="6" t="s">
        <v>0</v>
      </c>
      <c r="D8" s="5" t="s">
        <v>37</v>
      </c>
      <c r="E8" s="7" t="s">
        <v>38</v>
      </c>
      <c r="F8" s="8">
        <v>332868</v>
      </c>
      <c r="G8" s="11">
        <f>Tabulka15[[#This Row],[DOTACE (investiční část)]]+Tabulka15[[#This Row],[DOTACE (neinvestiční část)]]</f>
        <v>233000</v>
      </c>
      <c r="H8" s="8">
        <v>0</v>
      </c>
      <c r="I8" s="8">
        <v>233000</v>
      </c>
      <c r="J8" s="9">
        <f>Tabulka15[[#This Row],[DOTACE (celkem)]]/Tabulka15[[#This Row],[ CELKOVÉ UZNATELNÉ NÁKLADY]]</f>
        <v>0.69997716812670485</v>
      </c>
      <c r="K8" s="12" t="s">
        <v>61</v>
      </c>
      <c r="L8" s="3" t="s">
        <v>58</v>
      </c>
    </row>
    <row r="9" spans="1:12" ht="30" x14ac:dyDescent="0.25">
      <c r="A9" s="5" t="s">
        <v>45</v>
      </c>
      <c r="B9" s="10" t="s">
        <v>13</v>
      </c>
      <c r="C9" s="6" t="s">
        <v>0</v>
      </c>
      <c r="D9" s="5" t="s">
        <v>14</v>
      </c>
      <c r="E9" s="7" t="s">
        <v>15</v>
      </c>
      <c r="F9" s="8">
        <v>650000</v>
      </c>
      <c r="G9" s="11">
        <f>Tabulka15[[#This Row],[DOTACE (investiční část)]]+Tabulka15[[#This Row],[DOTACE (neinvestiční část)]]</f>
        <v>450000</v>
      </c>
      <c r="H9" s="8">
        <v>0</v>
      </c>
      <c r="I9" s="8">
        <v>450000</v>
      </c>
      <c r="J9" s="9">
        <f>Tabulka15[[#This Row],[DOTACE (celkem)]]/Tabulka15[[#This Row],[ CELKOVÉ UZNATELNÉ NÁKLADY]]</f>
        <v>0.69230769230769229</v>
      </c>
      <c r="K9" s="12" t="s">
        <v>61</v>
      </c>
      <c r="L9" s="3" t="s">
        <v>58</v>
      </c>
    </row>
    <row r="10" spans="1:12" ht="30" x14ac:dyDescent="0.25">
      <c r="A10" s="5" t="s">
        <v>47</v>
      </c>
      <c r="B10" s="10" t="s">
        <v>19</v>
      </c>
      <c r="C10" s="6" t="s">
        <v>0</v>
      </c>
      <c r="D10" s="5" t="s">
        <v>20</v>
      </c>
      <c r="E10" s="7" t="s">
        <v>21</v>
      </c>
      <c r="F10" s="8">
        <v>429000</v>
      </c>
      <c r="G10" s="11">
        <f>Tabulka15[[#This Row],[DOTACE (investiční část)]]+Tabulka15[[#This Row],[DOTACE (neinvestiční část)]]</f>
        <v>300300</v>
      </c>
      <c r="H10" s="8">
        <v>0</v>
      </c>
      <c r="I10" s="8">
        <v>300300</v>
      </c>
      <c r="J10" s="9">
        <f>Tabulka15[[#This Row],[DOTACE (celkem)]]/Tabulka15[[#This Row],[ CELKOVÉ UZNATELNÉ NÁKLADY]]</f>
        <v>0.7</v>
      </c>
      <c r="K10" s="12" t="s">
        <v>61</v>
      </c>
      <c r="L10" s="3" t="s">
        <v>58</v>
      </c>
    </row>
    <row r="11" spans="1:12" ht="30" x14ac:dyDescent="0.25">
      <c r="A11" s="5" t="s">
        <v>53</v>
      </c>
      <c r="B11" s="10" t="s">
        <v>39</v>
      </c>
      <c r="C11" s="6" t="s">
        <v>1</v>
      </c>
      <c r="D11" s="5" t="s">
        <v>40</v>
      </c>
      <c r="E11" s="7" t="s">
        <v>41</v>
      </c>
      <c r="F11" s="8">
        <v>642858</v>
      </c>
      <c r="G11" s="11">
        <f>Tabulka15[[#This Row],[DOTACE (investiční část)]]+Tabulka15[[#This Row],[DOTACE (neinvestiční část)]]</f>
        <v>450000</v>
      </c>
      <c r="H11" s="8">
        <v>0</v>
      </c>
      <c r="I11" s="8">
        <v>450000</v>
      </c>
      <c r="J11" s="9">
        <f>Tabulka15[[#This Row],[DOTACE (celkem)]]/Tabulka15[[#This Row],[ CELKOVÉ UZNATELNÉ NÁKLADY]]</f>
        <v>0.69999906666791112</v>
      </c>
      <c r="K11" s="12" t="s">
        <v>61</v>
      </c>
      <c r="L11" s="3" t="s">
        <v>58</v>
      </c>
    </row>
    <row r="12" spans="1:12" ht="30" x14ac:dyDescent="0.25">
      <c r="A12" s="5" t="s">
        <v>49</v>
      </c>
      <c r="B12" s="10" t="s">
        <v>27</v>
      </c>
      <c r="C12" s="6" t="s">
        <v>0</v>
      </c>
      <c r="D12" s="5" t="s">
        <v>28</v>
      </c>
      <c r="E12" s="7" t="s">
        <v>29</v>
      </c>
      <c r="F12" s="8">
        <v>450000</v>
      </c>
      <c r="G12" s="11">
        <f>Tabulka15[[#This Row],[DOTACE (investiční část)]]+Tabulka15[[#This Row],[DOTACE (neinvestiční část)]]</f>
        <v>315000</v>
      </c>
      <c r="H12" s="8">
        <v>0</v>
      </c>
      <c r="I12" s="8">
        <v>315000</v>
      </c>
      <c r="J12" s="9">
        <f>Tabulka15[[#This Row],[DOTACE (celkem)]]/Tabulka15[[#This Row],[ CELKOVÉ UZNATELNÉ NÁKLADY]]</f>
        <v>0.7</v>
      </c>
      <c r="K12" s="12" t="s">
        <v>61</v>
      </c>
      <c r="L12" s="3" t="s">
        <v>58</v>
      </c>
    </row>
    <row r="13" spans="1:12" x14ac:dyDescent="0.25">
      <c r="A13" t="s">
        <v>12</v>
      </c>
      <c r="B13" s="2">
        <f>SUBTOTAL(103,Tabulka15[ŽADATEL])</f>
        <v>11</v>
      </c>
      <c r="G13" s="1">
        <f>SUBTOTAL(109,Tabulka15[DOTACE (celkem)])</f>
        <v>3947500</v>
      </c>
    </row>
  </sheetData>
  <phoneticPr fontId="3" type="noConversion"/>
  <dataValidations disablePrompts="1" count="1">
    <dataValidation type="list" allowBlank="1" showInputMessage="1" showErrorMessage="1" sqref="C2:C8" xr:uid="{554BA34D-EDDE-4CFF-B07A-DDCDE204BE08}">
      <formula1>Forma</formula1>
    </dataValidation>
  </dataValidations>
  <pageMargins left="0.70866141732283472" right="0.70866141732283472" top="0.78740157480314965" bottom="0.78740157480314965" header="0.31496062992125984" footer="0.31496062992125984"/>
  <pageSetup paperSize="9" scale="52" orientation="landscape" r:id="rId1"/>
  <headerFooter>
    <oddHeader>&amp;LPříloha č. 2_Seznam žadatelů navržených pro poskytnutí dotací – TechArt voucher (DT 2)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0" ma:contentTypeDescription="Create a new document." ma:contentTypeScope="" ma:versionID="156e4e9b18418bfdc7b89f8714c8a855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4487196bd1c01f875cafeb310c93ad1a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B5A31-26EA-4909-B0B8-EEC0BA3B8F17}">
  <ds:schemaRefs>
    <ds:schemaRef ds:uri="http://schemas.openxmlformats.org/package/2006/metadata/core-properties"/>
    <ds:schemaRef ds:uri="http://purl.org/dc/elements/1.1/"/>
    <ds:schemaRef ds:uri="332bf68d-6f68-4e32-bbd9-660cee6f1f29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CD48B0-4E00-425F-B814-D1D7E08DA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5AF2F-6CC0-4AE0-929C-566ABDC6D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TAV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cp:lastPrinted>2021-05-17T09:11:38Z</cp:lastPrinted>
  <dcterms:created xsi:type="dcterms:W3CDTF">2021-04-17T13:21:56Z</dcterms:created>
  <dcterms:modified xsi:type="dcterms:W3CDTF">2021-05-19T10:20:38Z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