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2) MATERIÁLY\2021\KR VVI\2021-11-24\Materiál č. 1_Návrh na vyhodnocení DP PP 2021 - II. výzva\"/>
    </mc:Choice>
  </mc:AlternateContent>
  <xr:revisionPtr revIDLastSave="1350" documentId="8_{4B5FF2EE-8BEF-4C5F-BD67-8F48F295D768}" xr6:coauthVersionLast="44" xr6:coauthVersionMax="45" xr10:uidLastSave="{970C2297-0890-4559-9575-5A278C6C3879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K7" i="1" s="1"/>
  <c r="H4" i="1"/>
  <c r="H3" i="1"/>
  <c r="H6" i="1"/>
  <c r="K6" i="1" s="1"/>
  <c r="H9" i="1"/>
  <c r="K9" i="1" s="1"/>
  <c r="H8" i="1"/>
  <c r="K8" i="1" s="1"/>
  <c r="H5" i="1"/>
  <c r="K5" i="1" s="1"/>
  <c r="K4" i="1" l="1"/>
  <c r="K3" i="1"/>
  <c r="H10" i="1"/>
  <c r="B10" i="1"/>
</calcChain>
</file>

<file path=xl/sharedStrings.xml><?xml version="1.0" encoding="utf-8"?>
<sst xmlns="http://schemas.openxmlformats.org/spreadsheetml/2006/main" count="64" uniqueCount="48">
  <si>
    <t xml:space="preserve">Fyzická osoba podnikající dle živnostenského zákona </t>
  </si>
  <si>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</si>
  <si>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</si>
  <si>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</si>
  <si>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</si>
  <si>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</si>
  <si>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</si>
  <si>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</si>
  <si>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</si>
  <si>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</si>
  <si>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</si>
  <si>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</si>
  <si>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</si>
  <si>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Poznámka</t>
  </si>
  <si>
    <t>Výběrová komise na základě prezentace žadatele v 2. kole hodnocení a s přihlédnutím k hodnocení 1. kola doporučuje projekt k financování.</t>
  </si>
  <si>
    <t>Časová použitelnost dotace</t>
  </si>
  <si>
    <t>1.6.2021 - 31.12.2022</t>
  </si>
  <si>
    <t>ÚČEL PROJEKTU</t>
  </si>
  <si>
    <t>Natureon Czech Design s.r.o.</t>
  </si>
  <si>
    <t>09351272</t>
  </si>
  <si>
    <t>Rozvoj společnosti Natureon Czech Design s.r.o.</t>
  </si>
  <si>
    <t>Wedding Point s.r.o.</t>
  </si>
  <si>
    <t>08520763</t>
  </si>
  <si>
    <t>Katalog a vyhledávač svatebních míst a dodavatelů svatebních služeb Wedding point</t>
  </si>
  <si>
    <t>Žadatel je doporučen k podpoře bez nutnosti obhajoby v druhém kole na základě splnění minimálních bodových a doporučujících kritérií.</t>
  </si>
  <si>
    <t>VerMi - Pivoňky s.r.o.</t>
  </si>
  <si>
    <t>10977074</t>
  </si>
  <si>
    <t>Podpora k rozšíření služeb a nabídky zboží nově vzniklého obchůdku Pivotéka Pivoňky</t>
  </si>
  <si>
    <t>TOMA FAIR TRADE s.r.o.</t>
  </si>
  <si>
    <t>09684387</t>
  </si>
  <si>
    <t>Voucher pro začínajícího prodejce Big Bagů - obalových materiálů k opakovanému využití</t>
  </si>
  <si>
    <t>Snídaňuj, s.r.o.</t>
  </si>
  <si>
    <t>09728953</t>
  </si>
  <si>
    <t>Snídaňuj rozvoj</t>
  </si>
  <si>
    <t>Požitkáři s.r.o.</t>
  </si>
  <si>
    <t>10706810</t>
  </si>
  <si>
    <t>Okolokafe</t>
  </si>
  <si>
    <t>Dominik Rohel</t>
  </si>
  <si>
    <t>09645845</t>
  </si>
  <si>
    <t>Dominik Rohel - 3 navrhování kuchyňských linek a dalšího interiérového vybavení</t>
  </si>
  <si>
    <t>Rozšíření služeb a stávajícího sortimentu pivotéky Pivoňky v Karviné.</t>
  </si>
  <si>
    <t>Rozvoj a rozšíření nabízeného sortimentu společnosti podnikající v oblasti prodeje a zpětného odkupu obalových materiálů Big Bag a dalších polypropylenových obalů (pytlů) vhodných k opakovanému použití.</t>
  </si>
  <si>
    <t xml:space="preserve">Rozšíření podnikání v oblasti výroby a dodávky kuchyňských desek a stolů o nabídku tvorby 3D návrhů kuchyní a dalšího interiérového vybavení. </t>
  </si>
  <si>
    <t>Rozšíření služeb a tvorba franšízy baru Cafe&amp;Pasta nabízející rozvoz zdravých snídaní a domácích těstovin.</t>
  </si>
  <si>
    <t>Zprostředkování zážitků prostřednictvím provozu cyklo-kávového stánku za účelem zkvalitnění a zpříjemnění rekreakčních aktivit a volného času na území města Ostravy.</t>
  </si>
  <si>
    <t>Vytvoření největšího a prestižního online katalogu a vyhledávače svatebních míst v celé České republice.</t>
  </si>
  <si>
    <t>Rozvoj společnosti zabývající se návrhy a realizací interiérů komerčních i rezidenčních prostor prostřednictvím vlastního internetového obchodu Natureon nabízející designové doplňky od propracovaných mechových obrazů až po drobné dřevěné designové prvky.</t>
  </si>
  <si>
    <t>Příloha č. 1_Seznam žadatelů navržených pro poskytnutí dotací – Voucher pro začínající firmy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</si>
</sst>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1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7"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M10" totalsRowCount="1" headerRowDxfId="16" dataDxfId="15">
  <autoFilter ref="A2:M9" xr:uid="{198B296D-FCF8-478C-B312-6D73B5DEBF62}"/>
  <tableColumns count="13">
    <tableColumn id="1" xr3:uid="{F289AAB1-E641-4D66-BF1D-5240741415CC}" name="POŘADÍ" totalsRowLabel="Celkem" dataDxfId="14"/>
    <tableColumn id="2" xr3:uid="{C93787B3-08C9-49F7-8201-438BBA9084F0}" name="ŽADATEL" totalsRowFunction="count" dataDxfId="13" totalsRowDxfId="12"/>
    <tableColumn id="3" xr3:uid="{E3BD98E2-BFF7-479B-B599-818293397450}" name="PRÁVNÍ FORMA ŽADATELE" dataDxfId="11"/>
    <tableColumn id="4" xr3:uid="{5B9B596B-6273-4866-8097-E92C28112875}" name="IČO ŽADATELE" dataDxfId="10"/>
    <tableColumn id="5" xr3:uid="{E3C26F78-92E9-4284-879C-C6C80A487BF4}" name="NÁZEV PROJEKTU" dataDxfId="9"/>
    <tableColumn id="7" xr3:uid="{A8B29301-0DAD-4A34-9D82-7CCF3D529176}" name="ÚČEL PROJEKTU" dataDxfId="8"/>
    <tableColumn id="12" xr3:uid="{A8E6FBCD-64B5-431E-9CF1-F5C9A8F67898}" name=" CELKOVÉ UZNATELNÉ NÁKLADY" dataDxfId="7"/>
    <tableColumn id="13" xr3:uid="{643EC2EF-4C52-46C3-B246-EE6517238658}" name="DOTACE (celkem)" totalsRowFunction="sum" dataDxfId="6" totalsRowDxfId="5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4"/>
    <tableColumn id="15" xr3:uid="{DF983726-0CB5-45A5-BF60-320E4E468107}" name="DOTACE (neinvestiční část)" dataDxfId="3"/>
    <tableColumn id="16" xr3:uid="{B7C67F37-8FF9-49A9-B92A-C73ADD56C238}" name="SPOLUFINAN-COVÁNÍ" dataDxfId="2" dataCellStyle="Procenta"/>
    <tableColumn id="6" xr3:uid="{FFDFF12A-007A-4B0A-A39D-D6713D23D2DD}" name="Časová použitelnost dotace" dataDxfId="1" dataCellStyle="Procenta"/>
    <tableColumn id="22" xr3:uid="{46E7DF17-BB3A-4FFA-A13B-CAB66E2554D1}" name="Poznámk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N1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D16" sqref="D16"/>
    </sheetView>
  </sheetViews>
  <sheetFormatPr defaultRowHeight="15" x14ac:dyDescent="0.25"/>
  <cols>
    <col min="1" max="1" width="11" bestFit="1" customWidth="1"/>
    <col min="2" max="2" width="22.7109375" style="14" customWidth="1"/>
    <col min="3" max="3" width="19.7109375" customWidth="1"/>
    <col min="4" max="4" width="11.5703125" customWidth="1"/>
    <col min="5" max="5" width="31.85546875" customWidth="1"/>
    <col min="6" max="6" width="62.140625" customWidth="1"/>
    <col min="7" max="7" width="16.140625" customWidth="1"/>
    <col min="8" max="8" width="15.42578125" customWidth="1"/>
    <col min="9" max="9" width="16.7109375" customWidth="1"/>
    <col min="10" max="10" width="17.5703125" customWidth="1"/>
    <col min="11" max="11" width="13.28515625" customWidth="1"/>
    <col min="12" max="12" width="20" customWidth="1"/>
    <col min="13" max="13" width="47.7109375" customWidth="1"/>
  </cols>
  <sheetData>
    <row r="1" spans="1:14" s="11" customFormat="1" ht="21" x14ac:dyDescent="0.3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4" customFormat="1" ht="45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17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15</v>
      </c>
      <c r="M2" s="4" t="s">
        <v>13</v>
      </c>
    </row>
    <row r="3" spans="1:14" ht="75" x14ac:dyDescent="0.25">
      <c r="A3" s="8">
        <v>21</v>
      </c>
      <c r="B3" s="12" t="s">
        <v>18</v>
      </c>
      <c r="C3" s="2" t="s">
        <v>1</v>
      </c>
      <c r="D3" s="3" t="s">
        <v>19</v>
      </c>
      <c r="E3" s="2" t="s">
        <v>20</v>
      </c>
      <c r="F3" s="2" t="s">
        <v>46</v>
      </c>
      <c r="G3" s="5">
        <v>455000</v>
      </c>
      <c r="H3" s="6">
        <f>Tabulka1[[#This Row],[DOTACE (investiční část)]]+Tabulka1[[#This Row],[DOTACE (neinvestiční část)]]</f>
        <v>100000</v>
      </c>
      <c r="I3" s="5">
        <v>60000</v>
      </c>
      <c r="J3" s="5">
        <v>40000</v>
      </c>
      <c r="K3" s="7">
        <f>Tabulka1[[#This Row],[DOTACE (celkem)]]/Tabulka1[[#This Row],[ CELKOVÉ UZNATELNÉ NÁKLADY]]</f>
        <v>0.21978021978021978</v>
      </c>
      <c r="L3" s="10" t="s">
        <v>16</v>
      </c>
      <c r="M3" s="2" t="s">
        <v>24</v>
      </c>
    </row>
    <row r="4" spans="1:14" ht="45" x14ac:dyDescent="0.25">
      <c r="A4" s="8">
        <v>13</v>
      </c>
      <c r="B4" s="12" t="s">
        <v>21</v>
      </c>
      <c r="C4" s="2" t="s">
        <v>1</v>
      </c>
      <c r="D4" s="3" t="s">
        <v>22</v>
      </c>
      <c r="E4" s="2" t="s">
        <v>23</v>
      </c>
      <c r="F4" s="2" t="s">
        <v>45</v>
      </c>
      <c r="G4" s="5">
        <v>345000</v>
      </c>
      <c r="H4" s="6">
        <f>Tabulka1[[#This Row],[DOTACE (investiční část)]]+Tabulka1[[#This Row],[DOTACE (neinvestiční část)]]</f>
        <v>100000</v>
      </c>
      <c r="I4" s="5">
        <v>0</v>
      </c>
      <c r="J4" s="5">
        <v>100000</v>
      </c>
      <c r="K4" s="7">
        <f>Tabulka1[[#This Row],[DOTACE (celkem)]]/Tabulka1[[#This Row],[ CELKOVÉ UZNATELNÉ NÁKLADY]]</f>
        <v>0.28985507246376813</v>
      </c>
      <c r="L4" s="10" t="s">
        <v>16</v>
      </c>
      <c r="M4" s="2" t="s">
        <v>24</v>
      </c>
      <c r="N4" s="9"/>
    </row>
    <row r="5" spans="1:14" ht="45" x14ac:dyDescent="0.25">
      <c r="A5" s="8">
        <v>3</v>
      </c>
      <c r="B5" s="12" t="s">
        <v>25</v>
      </c>
      <c r="C5" s="2" t="s">
        <v>1</v>
      </c>
      <c r="D5" s="3" t="s">
        <v>26</v>
      </c>
      <c r="E5" s="2" t="s">
        <v>27</v>
      </c>
      <c r="F5" s="2" t="s">
        <v>40</v>
      </c>
      <c r="G5" s="5">
        <v>100000</v>
      </c>
      <c r="H5" s="6">
        <f>Tabulka1[[#This Row],[DOTACE (investiční část)]]+Tabulka1[[#This Row],[DOTACE (neinvestiční část)]]</f>
        <v>70000</v>
      </c>
      <c r="I5" s="5">
        <v>0</v>
      </c>
      <c r="J5" s="5">
        <v>70000</v>
      </c>
      <c r="K5" s="7">
        <f>Tabulka1[[#This Row],[DOTACE (celkem)]]/Tabulka1[[#This Row],[ CELKOVÉ UZNATELNÉ NÁKLADY]]</f>
        <v>0.7</v>
      </c>
      <c r="L5" s="10" t="s">
        <v>16</v>
      </c>
      <c r="M5" s="2" t="s">
        <v>14</v>
      </c>
    </row>
    <row r="6" spans="1:14" ht="60" x14ac:dyDescent="0.25">
      <c r="A6" s="8">
        <v>4</v>
      </c>
      <c r="B6" s="12" t="s">
        <v>28</v>
      </c>
      <c r="C6" s="2" t="s">
        <v>1</v>
      </c>
      <c r="D6" s="3" t="s">
        <v>29</v>
      </c>
      <c r="E6" s="2" t="s">
        <v>30</v>
      </c>
      <c r="F6" s="2" t="s">
        <v>41</v>
      </c>
      <c r="G6" s="5">
        <v>162000</v>
      </c>
      <c r="H6" s="6">
        <f>Tabulka1[[#This Row],[DOTACE (investiční část)]]+Tabulka1[[#This Row],[DOTACE (neinvestiční část)]]</f>
        <v>100000</v>
      </c>
      <c r="I6" s="5">
        <v>0</v>
      </c>
      <c r="J6" s="5">
        <v>100000</v>
      </c>
      <c r="K6" s="7">
        <f>Tabulka1[[#This Row],[DOTACE (celkem)]]/Tabulka1[[#This Row],[ CELKOVÉ UZNATELNÉ NÁKLADY]]</f>
        <v>0.61728395061728392</v>
      </c>
      <c r="L6" s="10" t="s">
        <v>16</v>
      </c>
      <c r="M6" s="2" t="s">
        <v>14</v>
      </c>
    </row>
    <row r="7" spans="1:14" ht="45" x14ac:dyDescent="0.25">
      <c r="A7" s="8">
        <v>19</v>
      </c>
      <c r="B7" s="12" t="s">
        <v>31</v>
      </c>
      <c r="C7" s="2" t="s">
        <v>1</v>
      </c>
      <c r="D7" s="3" t="s">
        <v>32</v>
      </c>
      <c r="E7" s="2" t="s">
        <v>33</v>
      </c>
      <c r="F7" s="2" t="s">
        <v>43</v>
      </c>
      <c r="G7" s="5">
        <v>143000</v>
      </c>
      <c r="H7" s="6">
        <f>Tabulka1[[#This Row],[DOTACE (investiční část)]]+Tabulka1[[#This Row],[DOTACE (neinvestiční část)]]</f>
        <v>100000</v>
      </c>
      <c r="I7" s="5">
        <v>51700</v>
      </c>
      <c r="J7" s="5">
        <v>48300</v>
      </c>
      <c r="K7" s="7">
        <f>Tabulka1[[#This Row],[DOTACE (celkem)]]/Tabulka1[[#This Row],[ CELKOVÉ UZNATELNÉ NÁKLADY]]</f>
        <v>0.69930069930069927</v>
      </c>
      <c r="L7" s="10" t="s">
        <v>16</v>
      </c>
      <c r="M7" s="2" t="s">
        <v>14</v>
      </c>
    </row>
    <row r="8" spans="1:14" ht="45" x14ac:dyDescent="0.25">
      <c r="A8" s="8">
        <v>14</v>
      </c>
      <c r="B8" s="12" t="s">
        <v>34</v>
      </c>
      <c r="C8" s="2" t="s">
        <v>1</v>
      </c>
      <c r="D8" s="3" t="s">
        <v>35</v>
      </c>
      <c r="E8" s="2" t="s">
        <v>36</v>
      </c>
      <c r="F8" s="2" t="s">
        <v>44</v>
      </c>
      <c r="G8" s="5">
        <v>400000</v>
      </c>
      <c r="H8" s="6">
        <f>Tabulka1[[#This Row],[DOTACE (investiční část)]]+Tabulka1[[#This Row],[DOTACE (neinvestiční část)]]</f>
        <v>100000</v>
      </c>
      <c r="I8" s="5">
        <v>100000</v>
      </c>
      <c r="J8" s="5">
        <v>0</v>
      </c>
      <c r="K8" s="7">
        <f>Tabulka1[[#This Row],[DOTACE (celkem)]]/Tabulka1[[#This Row],[ CELKOVÉ UZNATELNÉ NÁKLADY]]</f>
        <v>0.25</v>
      </c>
      <c r="L8" s="10" t="s">
        <v>16</v>
      </c>
      <c r="M8" s="2" t="s">
        <v>14</v>
      </c>
    </row>
    <row r="9" spans="1:14" ht="60" x14ac:dyDescent="0.25">
      <c r="A9" s="8">
        <v>16</v>
      </c>
      <c r="B9" s="12" t="s">
        <v>37</v>
      </c>
      <c r="C9" s="2" t="s">
        <v>0</v>
      </c>
      <c r="D9" s="3" t="s">
        <v>38</v>
      </c>
      <c r="E9" s="2" t="s">
        <v>39</v>
      </c>
      <c r="F9" s="2" t="s">
        <v>42</v>
      </c>
      <c r="G9" s="5">
        <v>151209</v>
      </c>
      <c r="H9" s="6">
        <f>Tabulka1[[#This Row],[DOTACE (investiční část)]]+Tabulka1[[#This Row],[DOTACE (neinvestiční část)]]</f>
        <v>100000</v>
      </c>
      <c r="I9" s="5">
        <v>0</v>
      </c>
      <c r="J9" s="5">
        <v>100000</v>
      </c>
      <c r="K9" s="7">
        <f>Tabulka1[[#This Row],[DOTACE (celkem)]]/Tabulka1[[#This Row],[ CELKOVÉ UZNATELNÉ NÁKLADY]]</f>
        <v>0.66133629611993994</v>
      </c>
      <c r="L9" s="10" t="s">
        <v>16</v>
      </c>
      <c r="M9" s="2" t="s">
        <v>14</v>
      </c>
    </row>
    <row r="10" spans="1:14" x14ac:dyDescent="0.25">
      <c r="A10" t="s">
        <v>12</v>
      </c>
      <c r="B10" s="13">
        <f>SUBTOTAL(103,Tabulka1[ŽADATEL])</f>
        <v>7</v>
      </c>
      <c r="H10" s="1">
        <f>SUBTOTAL(109,Tabulka1[DOTACE (celkem)])</f>
        <v>670000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C3:C9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32bf68d-6f68-4e32-bbd9-660cee6f1f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2021-05-17T10:13:52Z</cp:lastPrinted>
  <dcterms:created xsi:type="dcterms:W3CDTF">2021-04-17T13:21:56Z</dcterms:created>
  <dcterms:modified xsi:type="dcterms:W3CDTF">2021-11-10T14:19:26Z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