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msk_skava3700\OneDrive - Moravskoslezský kraj\Dokumenty\2) MATERIÁLY\2021\KR VVI\2021-11-24\Materiál č. 1_Návrh na vyhodnocení DP PP 2021 - II. výzva\"/>
    </mc:Choice>
  </mc:AlternateContent>
  <xr:revisionPtr revIDLastSave="1348" documentId="8_{4B5FF2EE-8BEF-4C5F-BD67-8F48F295D768}" xr6:coauthVersionLast="44" xr6:coauthVersionMax="45" xr10:uidLastSave="{15FB7FF5-4A57-4A4B-9410-712122039B8D}"/>
  <bookViews>
    <workbookView xWindow="13800" yWindow="1365" windowWidth="15000" windowHeight="9810" xr2:uid="{D3E44042-ECFE-452E-A7AF-D272930E159D}"/>
  </bookViews>
  <sheets>
    <sheet name="VZF" sheetId="1" r:id="rId1"/>
  </sheets>
  <externalReferences>
    <externalReference r:id="rId2"/>
  </externalReferences>
  <definedNames>
    <definedName name="Forma">[1]Seznamy!$A$2:$A$78</definedName>
    <definedName name="Sídlo">[1]Seznamy!$C$2:$C$8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8" i="1"/>
  <c r="K8" i="1" s="1"/>
  <c r="H3" i="1" l="1"/>
  <c r="H6" i="1"/>
  <c r="K6" i="1" s="1"/>
  <c r="H5" i="1"/>
  <c r="K5" i="1" s="1"/>
  <c r="H4" i="1"/>
  <c r="K4" i="1" s="1"/>
  <c r="H7" i="1"/>
  <c r="K7" i="1" s="1"/>
  <c r="K3" i="1" l="1"/>
  <c r="H16" i="1"/>
  <c r="B16" i="1"/>
</calcChain>
</file>

<file path=xl/sharedStrings.xml><?xml version="1.0" encoding="utf-8"?>
<sst xmlns="http://schemas.openxmlformats.org/spreadsheetml/2006/main" count="92" uniqueCount="72">
  <si>
    <t xml:space="preserve">Fyzická osoba podnikající dle živnostenského zákona </t>
  </si>
  <si>
    <t>Společnost s ručením omezeným</t>
  </si>
  <si>
    <t>POŘADÍ</t>
  </si>
  <si>
    <t>ŽADATEL</t>
  </si>
  <si>
    <t>PRÁVNÍ FORMA ŽADATELE</t>
  </si>
  <si>
    <t>IČO ŽADATELE</t>
  </si>
  <si>
    <t>NÁZEV PROJEKTU</t>
  </si>
  <si>
    <t xml:space="preserve"> CELKOVÉ UZNATELNÉ NÁKLADY</t>
  </si>
  <si>
    <t>DOTACE (celkem)</t>
  </si>
  <si>
    <t>DOTACE (investiční část)</t>
  </si>
  <si>
    <t>DOTACE (neinvestiční část)</t>
  </si>
  <si>
    <t>SPOLUFINAN-COVÁNÍ</t>
  </si>
  <si>
    <t>Celkem</t>
  </si>
  <si>
    <t>Poznámka</t>
  </si>
  <si>
    <t>M.T.J. flow aqua s.r.o.</t>
  </si>
  <si>
    <t>09570667</t>
  </si>
  <si>
    <t>Výběrová komise na základě výstupu z 1. kola hodnocení nevybrala žadatele k postupu do 2. kola hodnocení.</t>
  </si>
  <si>
    <t>Výběrová komise na základě prezentace žadatele v 2. kole hodnocení a s přihlédnutím k hodnocení 1. kola nedoporučuje projekt k financování.</t>
  </si>
  <si>
    <t>WORKLIVE CZ s.r.o.</t>
  </si>
  <si>
    <t>Ksenia Elanskaya</t>
  </si>
  <si>
    <t>Tree Factory s.r.o.</t>
  </si>
  <si>
    <t>WeKool s.r.o.</t>
  </si>
  <si>
    <t>ÚČEL PROJEKTU</t>
  </si>
  <si>
    <t>09735364</t>
  </si>
  <si>
    <t>Podpora rozvoje začínající personální agentury WORKLIVE CZ s.r.o.</t>
  </si>
  <si>
    <t>09861351</t>
  </si>
  <si>
    <t>Juliana - svatební salon</t>
  </si>
  <si>
    <t>08907307</t>
  </si>
  <si>
    <t>Udržitelná šicí dílna</t>
  </si>
  <si>
    <t>09859268</t>
  </si>
  <si>
    <t>Ekologické produkty pro lepší budoucnost</t>
  </si>
  <si>
    <t>Odpadové hospodářství, využití zdrojů z výroby, technologie čistíren odpadních vod</t>
  </si>
  <si>
    <t>Fajn kurýr s.r.o.</t>
  </si>
  <si>
    <t>10942009</t>
  </si>
  <si>
    <t>Doručovací služby Fajn kurýr s.r.o.</t>
  </si>
  <si>
    <t>Fletonex s.r.o.</t>
  </si>
  <si>
    <t>09774831</t>
  </si>
  <si>
    <t>Voucher na podporu podnikání začínající společnosti FLETONEX s.r.o.</t>
  </si>
  <si>
    <t>FINEPLAST s.r.o.</t>
  </si>
  <si>
    <t>10710264</t>
  </si>
  <si>
    <t>Vybavení pracoviště pro 3D modelování plastových dílů</t>
  </si>
  <si>
    <t>Odkud Látky s.r.o.</t>
  </si>
  <si>
    <t>10714669</t>
  </si>
  <si>
    <t>Odkud Látky s.r.o. - podpora rozvoje podnikání</t>
  </si>
  <si>
    <t>InsidePic s.r.o.</t>
  </si>
  <si>
    <t>10784683</t>
  </si>
  <si>
    <t>InsidePic</t>
  </si>
  <si>
    <t>B a U MACHINE, s.r.o.</t>
  </si>
  <si>
    <t>10854053</t>
  </si>
  <si>
    <t>Podpora rozvoje společnosti</t>
  </si>
  <si>
    <t>Žadatel odstoupil v průběhu věcného hodnocení z dotačního řízení.</t>
  </si>
  <si>
    <t>mojekoruna.cz</t>
  </si>
  <si>
    <t>10735798</t>
  </si>
  <si>
    <t>Los Dobrotos - street food bistro</t>
  </si>
  <si>
    <t>Reindeer s.r.o.</t>
  </si>
  <si>
    <t>10842969</t>
  </si>
  <si>
    <t>Ski &amp; Wake Těrlicko</t>
  </si>
  <si>
    <t>Podpora rozvoje společnosti specializující se na získávání a udržování zaměstnanců s odpovídající kvalifikací, kteří jsou následně schopni zajistit konkurenceschopnost na trhu práce.</t>
  </si>
  <si>
    <t>Podpora společnosti podnikající v oblasti environmentálního inženýrství v oboru zpracování a zneškodňování odpadů.</t>
  </si>
  <si>
    <t>Podpora nové společnosti nabízející logistické a kurýrní služby na území Moravskoslezského a Zlínského kraje se záměrem rozšíření nabídky služeb po celé ČR.</t>
  </si>
  <si>
    <t>Rozjezd společnosti specializující se na zakázkové zpracování plechu CNC metodou pro stavební a strojní průmysl.</t>
  </si>
  <si>
    <t>Zahájení vývoje a výroby plastových recyklovatelných obalů pro opakované použití, vyráběných z přirozeně rozložitelných plastů prostřednictvím digtálních 3D modelů.</t>
  </si>
  <si>
    <t>Vybudování street food bistra LOS DOBROTOS s nabídkou španělské gastronomie.</t>
  </si>
  <si>
    <t>Rozvoj společnosti nabízející služby 3D měření, realizace investičních celků a robotizace.</t>
  </si>
  <si>
    <t>Rozvoj podnikání nově otevřeného hotelu v okolí Těrlické přehrady prostřednictvím rozšíření nabídky služeb výstavbou plastového plovoucího mola pro ukotvení lodiček a šlapadel.</t>
  </si>
  <si>
    <t>Rozvoj služby InsidePic spočívající v přípravě nemovitosti k prodeji nebo pronájmu prostřednictvím interiérové fotografie tak, aby byly zdůrazněny všechny její přednosti, zlepšena její funkčnost i estetika.</t>
  </si>
  <si>
    <t>Podpora vzniku a rozvoje salonu zaměřujícího se na zapůjčení a prodej svatebních šatů v okrese Bruntál.</t>
  </si>
  <si>
    <t>Žadatel není doporučen k podpoře s ohledem na ne splnění minimálních bodových a doporučujících kritérií.</t>
  </si>
  <si>
    <t>Příloha č. 2_Seznam žadatelů nenavržených pro poskytnutí dotací – Voucher pro začínající firmy</t>
  </si>
  <si>
    <t>Zahájení výroby marketingových a propagační předmětů z použitých materiálů, jako jsou staré pneumatiky, použité textilie, cykloduše aj.</t>
  </si>
  <si>
    <t>Rozjezd a provoz lokální šicí dílny navrhující a vyrábějící volnočasové oblečení značky Tree Factory z ekologických a certifikovaných materiálů s využitím principů cirkulární ekonomiky a plně v souladu s principy “slow fashion”.</t>
  </si>
  <si>
    <t>Prodej kvalitní metráže, bio látek s GOTS certifikací, dětského, dámského, pánského
oblečení a doplňků včetně nabídky autorské originální tvorby (vlastní vzory na látky).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</si>
</sst>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4" fontId="3" fillId="0" borderId="0" applyFill="0" applyBorder="0" applyProtection="0">
      <alignment horizontal="right" vertical="center" indent="2"/>
    </xf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0" fontId="0" fillId="0" borderId="0" xfId="1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3">
    <cellStyle name="Datum" xfId="2" xr:uid="{FAF46C15-92F6-4706-A428-9626A6654BD8}"/>
    <cellStyle name="Normální" xfId="0" builtinId="0"/>
    <cellStyle name="Procenta" xfId="1" builtinId="5"/>
  </cellStyles>
  <dxfs count="16">
    <dxf>
      <numFmt numFmtId="164" formatCode="#,##0\ &quot;Kč&quot;"/>
    </dxf>
    <dxf>
      <alignment horizontal="center" vertical="bottom" textRotation="0" wrapText="0" indent="0" justifyLastLine="0" shrinkToFit="0" readingOrder="0"/>
    </dxf>
    <dxf>
      <alignment vertical="center" textRotation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</font>
      <alignment vertical="center" textRotation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 refreshError="1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B674A-CC39-4496-B573-AB53E3F3AA87}" name="Tabulka1" displayName="Tabulka1" ref="A2:L16" totalsRowCount="1" headerRowDxfId="15" dataDxfId="14">
  <autoFilter ref="A2:L15" xr:uid="{198B296D-FCF8-478C-B312-6D73B5DEBF62}"/>
  <tableColumns count="12">
    <tableColumn id="1" xr3:uid="{F289AAB1-E641-4D66-BF1D-5240741415CC}" name="POŘADÍ" totalsRowLabel="Celkem" dataDxfId="13"/>
    <tableColumn id="2" xr3:uid="{C93787B3-08C9-49F7-8201-438BBA9084F0}" name="ŽADATEL" totalsRowFunction="count" dataDxfId="12" totalsRowDxfId="1"/>
    <tableColumn id="3" xr3:uid="{E3BD98E2-BFF7-479B-B599-818293397450}" name="PRÁVNÍ FORMA ŽADATELE" dataDxfId="11"/>
    <tableColumn id="4" xr3:uid="{5B9B596B-6273-4866-8097-E92C28112875}" name="IČO ŽADATELE" dataDxfId="10"/>
    <tableColumn id="5" xr3:uid="{E3C26F78-92E9-4284-879C-C6C80A487BF4}" name="NÁZEV PROJEKTU" dataDxfId="9"/>
    <tableColumn id="6" xr3:uid="{5BB3F99D-4C8F-40EF-80AE-1FF4D9E9EB89}" name="ÚČEL PROJEKTU" dataDxfId="8"/>
    <tableColumn id="12" xr3:uid="{A8E6FBCD-64B5-431E-9CF1-F5C9A8F67898}" name=" CELKOVÉ UZNATELNÉ NÁKLADY" dataDxfId="7"/>
    <tableColumn id="13" xr3:uid="{643EC2EF-4C52-46C3-B246-EE6517238658}" name="DOTACE (celkem)" totalsRowFunction="sum" dataDxfId="6" totalsRowDxfId="0">
      <calculatedColumnFormula>Tabulka1[[#This Row],[DOTACE (investiční část)]]+Tabulka1[[#This Row],[DOTACE (neinvestiční část)]]</calculatedColumnFormula>
    </tableColumn>
    <tableColumn id="14" xr3:uid="{9E49F67C-47E6-4B07-BEE2-DE54888E6CD1}" name="DOTACE (investiční část)" dataDxfId="5"/>
    <tableColumn id="15" xr3:uid="{DF983726-0CB5-45A5-BF60-320E4E468107}" name="DOTACE (neinvestiční část)" dataDxfId="4"/>
    <tableColumn id="16" xr3:uid="{B7C67F37-8FF9-49A9-B92A-C73ADD56C238}" name="SPOLUFINAN-COVÁNÍ" dataDxfId="3" dataCellStyle="Procenta"/>
    <tableColumn id="22" xr3:uid="{EF296EF8-7464-4BDA-87D5-02EB8A25DFD7}" name="Poznámka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C22-E897-45D4-8F88-4637B866772F}">
  <sheetPr>
    <pageSetUpPr fitToPage="1"/>
  </sheetPr>
  <dimension ref="A1:L16"/>
  <sheetViews>
    <sheetView tabSelected="1" zoomScale="80" zoomScaleNormal="80" workbookViewId="0">
      <pane xSplit="2" ySplit="2" topLeftCell="F3" activePane="bottomRight" state="frozen"/>
      <selection pane="topRight" activeCell="C1" sqref="C1"/>
      <selection pane="bottomLeft" activeCell="A2" sqref="A2"/>
      <selection pane="bottomRight" activeCell="F9" sqref="F9"/>
    </sheetView>
  </sheetViews>
  <sheetFormatPr defaultRowHeight="15" x14ac:dyDescent="0.25"/>
  <cols>
    <col min="1" max="1" width="10" customWidth="1"/>
    <col min="2" max="2" width="21.28515625" customWidth="1"/>
    <col min="3" max="3" width="21.85546875" customWidth="1"/>
    <col min="4" max="4" width="12.28515625" customWidth="1"/>
    <col min="5" max="5" width="33" customWidth="1"/>
    <col min="6" max="6" width="59.85546875" customWidth="1"/>
    <col min="7" max="7" width="17.5703125" customWidth="1"/>
    <col min="8" max="9" width="16.42578125" customWidth="1"/>
    <col min="10" max="10" width="18.7109375" bestFit="1" customWidth="1"/>
    <col min="11" max="11" width="15.42578125" customWidth="1"/>
    <col min="12" max="12" width="44.28515625" customWidth="1"/>
    <col min="13" max="14" width="18.7109375" bestFit="1" customWidth="1"/>
  </cols>
  <sheetData>
    <row r="1" spans="1:12" ht="21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s="5" customFormat="1" ht="45" x14ac:dyDescent="0.25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22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13</v>
      </c>
    </row>
    <row r="3" spans="1:12" ht="60" x14ac:dyDescent="0.25">
      <c r="A3" s="11">
        <v>11</v>
      </c>
      <c r="B3" s="8" t="s">
        <v>18</v>
      </c>
      <c r="C3" s="3" t="s">
        <v>1</v>
      </c>
      <c r="D3" s="4" t="s">
        <v>23</v>
      </c>
      <c r="E3" s="3" t="s">
        <v>24</v>
      </c>
      <c r="F3" s="3" t="s">
        <v>57</v>
      </c>
      <c r="G3" s="6">
        <v>143500</v>
      </c>
      <c r="H3" s="7">
        <f>Tabulka1[[#This Row],[DOTACE (investiční část)]]+Tabulka1[[#This Row],[DOTACE (neinvestiční část)]]</f>
        <v>100000</v>
      </c>
      <c r="I3" s="6">
        <v>0</v>
      </c>
      <c r="J3" s="6">
        <v>100000</v>
      </c>
      <c r="K3" s="10">
        <f>Tabulka1[[#This Row],[DOTACE (celkem)]]/Tabulka1[[#This Row],[ CELKOVÉ UZNATELNÉ NÁKLADY]]</f>
        <v>0.69686411149825789</v>
      </c>
      <c r="L3" s="3" t="s">
        <v>17</v>
      </c>
    </row>
    <row r="4" spans="1:12" ht="60" x14ac:dyDescent="0.25">
      <c r="A4" s="11">
        <v>20</v>
      </c>
      <c r="B4" s="9" t="s">
        <v>19</v>
      </c>
      <c r="C4" s="3" t="s">
        <v>0</v>
      </c>
      <c r="D4" s="4" t="s">
        <v>25</v>
      </c>
      <c r="E4" s="3" t="s">
        <v>26</v>
      </c>
      <c r="F4" s="3" t="s">
        <v>66</v>
      </c>
      <c r="G4" s="6">
        <v>257500</v>
      </c>
      <c r="H4" s="7">
        <f>Tabulka1[[#This Row],[DOTACE (investiční část)]]+Tabulka1[[#This Row],[DOTACE (neinvestiční část)]]</f>
        <v>100000</v>
      </c>
      <c r="I4" s="6">
        <v>40000</v>
      </c>
      <c r="J4" s="6">
        <v>60000</v>
      </c>
      <c r="K4" s="10">
        <f>Tabulka1[[#This Row],[DOTACE (celkem)]]/Tabulka1[[#This Row],[ CELKOVÉ UZNATELNÉ NÁKLADY]]</f>
        <v>0.38834951456310679</v>
      </c>
      <c r="L4" s="3" t="s">
        <v>17</v>
      </c>
    </row>
    <row r="5" spans="1:12" ht="60" x14ac:dyDescent="0.25">
      <c r="A5" s="11">
        <v>5</v>
      </c>
      <c r="B5" s="8" t="s">
        <v>20</v>
      </c>
      <c r="C5" s="3" t="s">
        <v>1</v>
      </c>
      <c r="D5" s="4" t="s">
        <v>27</v>
      </c>
      <c r="E5" s="3" t="s">
        <v>28</v>
      </c>
      <c r="F5" s="3" t="s">
        <v>70</v>
      </c>
      <c r="G5" s="6">
        <v>251400</v>
      </c>
      <c r="H5" s="7">
        <f>Tabulka1[[#This Row],[DOTACE (investiční část)]]+Tabulka1[[#This Row],[DOTACE (neinvestiční část)]]</f>
        <v>100000</v>
      </c>
      <c r="I5" s="6">
        <v>100000</v>
      </c>
      <c r="J5" s="6">
        <v>0</v>
      </c>
      <c r="K5" s="10">
        <f>Tabulka1[[#This Row],[DOTACE (celkem)]]/Tabulka1[[#This Row],[ CELKOVÉ UZNATELNÉ NÁKLADY]]</f>
        <v>0.39777247414478917</v>
      </c>
      <c r="L5" s="3" t="s">
        <v>17</v>
      </c>
    </row>
    <row r="6" spans="1:12" ht="60" x14ac:dyDescent="0.25">
      <c r="A6" s="11">
        <v>17</v>
      </c>
      <c r="B6" s="9" t="s">
        <v>21</v>
      </c>
      <c r="C6" s="3" t="s">
        <v>1</v>
      </c>
      <c r="D6" s="4" t="s">
        <v>29</v>
      </c>
      <c r="E6" s="3" t="s">
        <v>30</v>
      </c>
      <c r="F6" s="3" t="s">
        <v>69</v>
      </c>
      <c r="G6" s="6">
        <v>140000</v>
      </c>
      <c r="H6" s="7">
        <f>Tabulka1[[#This Row],[DOTACE (investiční část)]]+Tabulka1[[#This Row],[DOTACE (neinvestiční část)]]</f>
        <v>98000</v>
      </c>
      <c r="I6" s="6">
        <v>98000</v>
      </c>
      <c r="J6" s="6">
        <v>0</v>
      </c>
      <c r="K6" s="10">
        <f>Tabulka1[[#This Row],[DOTACE (celkem)]]/Tabulka1[[#This Row],[ CELKOVÉ UZNATELNÉ NÁKLADY]]</f>
        <v>0.7</v>
      </c>
      <c r="L6" s="3" t="s">
        <v>17</v>
      </c>
    </row>
    <row r="7" spans="1:12" ht="60" customHeight="1" x14ac:dyDescent="0.25">
      <c r="A7" s="11">
        <v>8</v>
      </c>
      <c r="B7" s="8" t="s">
        <v>14</v>
      </c>
      <c r="C7" s="3" t="s">
        <v>1</v>
      </c>
      <c r="D7" s="4" t="s">
        <v>15</v>
      </c>
      <c r="E7" s="3" t="s">
        <v>31</v>
      </c>
      <c r="F7" s="3" t="s">
        <v>58</v>
      </c>
      <c r="G7" s="6">
        <v>128700</v>
      </c>
      <c r="H7" s="7">
        <f>Tabulka1[[#This Row],[DOTACE (investiční část)]]+Tabulka1[[#This Row],[DOTACE (neinvestiční část)]]</f>
        <v>90000</v>
      </c>
      <c r="I7" s="6">
        <v>0</v>
      </c>
      <c r="J7" s="6">
        <v>90000</v>
      </c>
      <c r="K7" s="10">
        <f>Tabulka1[[#This Row],[DOTACE (celkem)]]/Tabulka1[[#This Row],[ CELKOVÉ UZNATELNÉ NÁKLADY]]</f>
        <v>0.69930069930069927</v>
      </c>
      <c r="L7" s="3" t="s">
        <v>17</v>
      </c>
    </row>
    <row r="8" spans="1:12" ht="44.25" customHeight="1" x14ac:dyDescent="0.25">
      <c r="A8" s="4">
        <v>9</v>
      </c>
      <c r="B8" s="8" t="s">
        <v>32</v>
      </c>
      <c r="C8" s="3" t="s">
        <v>1</v>
      </c>
      <c r="D8" s="4" t="s">
        <v>33</v>
      </c>
      <c r="E8" s="3" t="s">
        <v>34</v>
      </c>
      <c r="F8" s="3" t="s">
        <v>59</v>
      </c>
      <c r="G8" s="6">
        <v>131000</v>
      </c>
      <c r="H8" s="7">
        <f>Tabulka1[[#This Row],[DOTACE (investiční část)]]+Tabulka1[[#This Row],[DOTACE (neinvestiční část)]]</f>
        <v>91600</v>
      </c>
      <c r="I8" s="6">
        <v>91600</v>
      </c>
      <c r="J8" s="6">
        <v>0</v>
      </c>
      <c r="K8" s="10">
        <f>Tabulka1[[#This Row],[DOTACE (celkem)]]/Tabulka1[[#This Row],[ CELKOVÉ UZNATELNÉ NÁKLADY]]</f>
        <v>0.69923664122137408</v>
      </c>
      <c r="L8" s="3" t="s">
        <v>16</v>
      </c>
    </row>
    <row r="9" spans="1:12" ht="44.25" customHeight="1" x14ac:dyDescent="0.25">
      <c r="A9" s="4">
        <v>7</v>
      </c>
      <c r="B9" s="8" t="s">
        <v>35</v>
      </c>
      <c r="C9" s="3" t="s">
        <v>1</v>
      </c>
      <c r="D9" s="4" t="s">
        <v>36</v>
      </c>
      <c r="E9" s="3" t="s">
        <v>37</v>
      </c>
      <c r="F9" s="3" t="s">
        <v>60</v>
      </c>
      <c r="G9" s="6">
        <v>149000</v>
      </c>
      <c r="H9" s="7">
        <f>Tabulka1[[#This Row],[DOTACE (investiční část)]]+Tabulka1[[#This Row],[DOTACE (neinvestiční část)]]</f>
        <v>100000</v>
      </c>
      <c r="I9" s="6">
        <v>0</v>
      </c>
      <c r="J9" s="6">
        <v>100000</v>
      </c>
      <c r="K9" s="10">
        <f>Tabulka1[[#This Row],[DOTACE (celkem)]]/Tabulka1[[#This Row],[ CELKOVÉ UZNATELNÉ NÁKLADY]]</f>
        <v>0.67114093959731547</v>
      </c>
      <c r="L9" s="3" t="s">
        <v>16</v>
      </c>
    </row>
    <row r="10" spans="1:12" ht="62.25" customHeight="1" x14ac:dyDescent="0.25">
      <c r="A10" s="4">
        <v>1</v>
      </c>
      <c r="B10" s="8" t="s">
        <v>38</v>
      </c>
      <c r="C10" s="3" t="s">
        <v>1</v>
      </c>
      <c r="D10" s="4" t="s">
        <v>39</v>
      </c>
      <c r="E10" s="3" t="s">
        <v>40</v>
      </c>
      <c r="F10" s="3" t="s">
        <v>61</v>
      </c>
      <c r="G10" s="6">
        <v>138000</v>
      </c>
      <c r="H10" s="7">
        <f>Tabulka1[[#This Row],[DOTACE (investiční část)]]+Tabulka1[[#This Row],[DOTACE (neinvestiční část)]]</f>
        <v>96000</v>
      </c>
      <c r="I10" s="6">
        <v>86000</v>
      </c>
      <c r="J10" s="6">
        <v>10000</v>
      </c>
      <c r="K10" s="10">
        <f>Tabulka1[[#This Row],[DOTACE (celkem)]]/Tabulka1[[#This Row],[ CELKOVÉ UZNATELNÉ NÁKLADY]]</f>
        <v>0.69565217391304346</v>
      </c>
      <c r="L10" s="3" t="s">
        <v>16</v>
      </c>
    </row>
    <row r="11" spans="1:12" ht="60" x14ac:dyDescent="0.25">
      <c r="A11" s="4">
        <v>15</v>
      </c>
      <c r="B11" s="8" t="s">
        <v>41</v>
      </c>
      <c r="C11" s="3" t="s">
        <v>1</v>
      </c>
      <c r="D11" s="4" t="s">
        <v>42</v>
      </c>
      <c r="E11" s="3" t="s">
        <v>43</v>
      </c>
      <c r="F11" s="3" t="s">
        <v>71</v>
      </c>
      <c r="G11" s="6">
        <v>155500</v>
      </c>
      <c r="H11" s="7">
        <f>Tabulka1[[#This Row],[DOTACE (investiční část)]]+Tabulka1[[#This Row],[DOTACE (neinvestiční část)]]</f>
        <v>100000</v>
      </c>
      <c r="I11" s="6">
        <v>0</v>
      </c>
      <c r="J11" s="6">
        <v>100000</v>
      </c>
      <c r="K11" s="10">
        <f>Tabulka1[[#This Row],[DOTACE (celkem)]]/Tabulka1[[#This Row],[ CELKOVÉ UZNATELNÉ NÁKLADY]]</f>
        <v>0.64308681672025725</v>
      </c>
      <c r="L11" s="3" t="s">
        <v>16</v>
      </c>
    </row>
    <row r="12" spans="1:12" ht="60" x14ac:dyDescent="0.25">
      <c r="A12" s="4">
        <v>18</v>
      </c>
      <c r="B12" s="8" t="s">
        <v>44</v>
      </c>
      <c r="C12" s="3" t="s">
        <v>1</v>
      </c>
      <c r="D12" s="4" t="s">
        <v>45</v>
      </c>
      <c r="E12" s="3" t="s">
        <v>46</v>
      </c>
      <c r="F12" s="3" t="s">
        <v>65</v>
      </c>
      <c r="G12" s="6">
        <v>151200</v>
      </c>
      <c r="H12" s="7">
        <f>Tabulka1[[#This Row],[DOTACE (investiční část)]]+Tabulka1[[#This Row],[DOTACE (neinvestiční část)]]</f>
        <v>100000</v>
      </c>
      <c r="I12" s="6">
        <v>0</v>
      </c>
      <c r="J12" s="6">
        <v>100000</v>
      </c>
      <c r="K12" s="10">
        <f>Tabulka1[[#This Row],[DOTACE (celkem)]]/Tabulka1[[#This Row],[ CELKOVÉ UZNATELNÉ NÁKLADY]]</f>
        <v>0.66137566137566139</v>
      </c>
      <c r="L12" s="3" t="s">
        <v>16</v>
      </c>
    </row>
    <row r="13" spans="1:12" ht="45" x14ac:dyDescent="0.25">
      <c r="A13" s="4">
        <v>2</v>
      </c>
      <c r="B13" s="8" t="s">
        <v>51</v>
      </c>
      <c r="C13" s="3" t="s">
        <v>1</v>
      </c>
      <c r="D13" s="4" t="s">
        <v>52</v>
      </c>
      <c r="E13" s="3" t="s">
        <v>53</v>
      </c>
      <c r="F13" s="3" t="s">
        <v>62</v>
      </c>
      <c r="G13" s="6">
        <v>200000</v>
      </c>
      <c r="H13" s="7">
        <f>Tabulka1[[#This Row],[DOTACE (investiční část)]]+Tabulka1[[#This Row],[DOTACE (neinvestiční část)]]</f>
        <v>100000</v>
      </c>
      <c r="I13" s="6">
        <v>0</v>
      </c>
      <c r="J13" s="6">
        <v>100000</v>
      </c>
      <c r="K13" s="10">
        <f>Tabulka1[[#This Row],[DOTACE (celkem)]]/Tabulka1[[#This Row],[ CELKOVÉ UZNATELNÉ NÁKLADY]]</f>
        <v>0.5</v>
      </c>
      <c r="L13" s="3" t="s">
        <v>67</v>
      </c>
    </row>
    <row r="14" spans="1:12" ht="45" x14ac:dyDescent="0.25">
      <c r="A14" s="4">
        <v>10</v>
      </c>
      <c r="B14" s="8" t="s">
        <v>54</v>
      </c>
      <c r="C14" s="3" t="s">
        <v>1</v>
      </c>
      <c r="D14" s="4" t="s">
        <v>55</v>
      </c>
      <c r="E14" s="3" t="s">
        <v>56</v>
      </c>
      <c r="F14" s="3" t="s">
        <v>64</v>
      </c>
      <c r="G14" s="6">
        <v>150000</v>
      </c>
      <c r="H14" s="7">
        <f>Tabulka1[[#This Row],[DOTACE (investiční část)]]+Tabulka1[[#This Row],[DOTACE (neinvestiční část)]]</f>
        <v>100000</v>
      </c>
      <c r="I14" s="6">
        <v>100000</v>
      </c>
      <c r="J14" s="6">
        <v>0</v>
      </c>
      <c r="K14" s="10">
        <f>Tabulka1[[#This Row],[DOTACE (celkem)]]/Tabulka1[[#This Row],[ CELKOVÉ UZNATELNÉ NÁKLADY]]</f>
        <v>0.66666666666666663</v>
      </c>
      <c r="L14" s="3" t="s">
        <v>67</v>
      </c>
    </row>
    <row r="15" spans="1:12" ht="30" x14ac:dyDescent="0.25">
      <c r="A15" s="4">
        <v>6</v>
      </c>
      <c r="B15" s="8" t="s">
        <v>47</v>
      </c>
      <c r="C15" s="3" t="s">
        <v>1</v>
      </c>
      <c r="D15" s="4" t="s">
        <v>48</v>
      </c>
      <c r="E15" s="3" t="s">
        <v>49</v>
      </c>
      <c r="F15" s="3" t="s">
        <v>63</v>
      </c>
      <c r="G15" s="6">
        <v>142864</v>
      </c>
      <c r="H15" s="7">
        <f>Tabulka1[[#This Row],[DOTACE (investiční část)]]+Tabulka1[[#This Row],[DOTACE (neinvestiční část)]]</f>
        <v>100000</v>
      </c>
      <c r="I15" s="6">
        <v>0</v>
      </c>
      <c r="J15" s="6">
        <v>100000</v>
      </c>
      <c r="K15" s="10">
        <f>Tabulka1[[#This Row],[DOTACE (celkem)]]/Tabulka1[[#This Row],[ CELKOVÉ UZNATELNÉ NÁKLADY]]</f>
        <v>0.69996640161272261</v>
      </c>
      <c r="L15" s="3" t="s">
        <v>50</v>
      </c>
    </row>
    <row r="16" spans="1:12" x14ac:dyDescent="0.25">
      <c r="A16" t="s">
        <v>12</v>
      </c>
      <c r="B16" s="2">
        <f>SUBTOTAL(103,Tabulka1[ŽADATEL])</f>
        <v>13</v>
      </c>
      <c r="H16" s="1">
        <f>SUBTOTAL(109,Tabulka1[DOTACE (celkem)])</f>
        <v>1275600</v>
      </c>
    </row>
  </sheetData>
  <mergeCells count="1">
    <mergeCell ref="A1:L1"/>
  </mergeCells>
  <dataValidations count="1">
    <dataValidation type="list" allowBlank="1" showInputMessage="1" showErrorMessage="1" sqref="C3:C6 C9" xr:uid="{22AFED15-ACED-4E12-B97E-1A37BB4AB681}">
      <formula1>Forma</formula1>
    </dataValidation>
  </dataValidations>
  <pageMargins left="0.70866141732283472" right="0.70866141732283472" top="0.78740157480314965" bottom="0.78740157480314965" header="0.31496062992125984" footer="0.31496062992125984"/>
  <pageSetup paperSize="9" scale="4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9B5A31-26EA-4909-B0B8-EEC0BA3B8F17}">
  <ds:schemaRefs>
    <ds:schemaRef ds:uri="332bf68d-6f68-4e32-bbd9-660cee6f1f29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VZF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2021-05-17T09:53:52Z</cp:lastPrinted>
  <dcterms:created xsi:type="dcterms:W3CDTF">2021-04-17T13:21:56Z</dcterms:created>
  <dcterms:modified xsi:type="dcterms:W3CDTF">2021-11-08T16:24:17Z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