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183373C0-0381-4B57-B999-BBF6F97C642F}" xr6:coauthVersionLast="46" xr6:coauthVersionMax="46" xr10:uidLastSave="{00000000-0000-0000-0000-000000000000}"/>
  <bookViews>
    <workbookView xWindow="-120" yWindow="-120" windowWidth="29040" windowHeight="15840" xr2:uid="{F399BAC2-35F6-4993-A2C0-4E409243DE1C}"/>
  </bookViews>
  <sheets>
    <sheet name="Akce RMK" sheetId="1" r:id="rId1"/>
    <sheet name="Ostatní závazky" sheetId="2" r:id="rId2"/>
  </sheets>
  <externalReferences>
    <externalReference r:id="rId3"/>
  </externalReferences>
  <definedNames>
    <definedName name="kurz">[1]rozhodnutí!$N$31</definedName>
    <definedName name="_xlnm.Print_Titles" localSheetId="0">'Akce RMK'!$2:$4</definedName>
    <definedName name="_xlnm.Print_Titles" localSheetId="1">'Ostatní závazky'!$2:$4</definedName>
    <definedName name="Z_038CF6B2_7B3F_4A01_A462_2733E395149B_.wvu.Cols" localSheetId="0" hidden="1">'Akce RMK'!$B:$B</definedName>
    <definedName name="Z_038CF6B2_7B3F_4A01_A462_2733E395149B_.wvu.Cols" localSheetId="1" hidden="1">'Ostatní závazky'!$B:$B</definedName>
    <definedName name="Z_038CF6B2_7B3F_4A01_A462_2733E395149B_.wvu.PrintArea" localSheetId="0" hidden="1">'Akce RMK'!$A$1:$M$180</definedName>
    <definedName name="Z_038CF6B2_7B3F_4A01_A462_2733E395149B_.wvu.PrintArea" localSheetId="1" hidden="1">'Ostatní závazky'!#REF!</definedName>
    <definedName name="Z_038CF6B2_7B3F_4A01_A462_2733E395149B_.wvu.PrintTitles" localSheetId="0" hidden="1">'Akce RMK'!$2:$4</definedName>
    <definedName name="Z_038CF6B2_7B3F_4A01_A462_2733E395149B_.wvu.PrintTitles" localSheetId="1" hidden="1">'Ostatní závazky'!#REF!</definedName>
    <definedName name="Z_06955F1B_5DDC_4ACB_AC47_06215168C130_.wvu.Cols" localSheetId="0" hidden="1">'Akce RMK'!$B:$B</definedName>
    <definedName name="Z_06955F1B_5DDC_4ACB_AC47_06215168C130_.wvu.Cols" localSheetId="1" hidden="1">'Ostatní závazky'!$B:$B</definedName>
    <definedName name="Z_06955F1B_5DDC_4ACB_AC47_06215168C130_.wvu.PrintArea" localSheetId="0" hidden="1">'Akce RMK'!$A$1:$M$180</definedName>
    <definedName name="Z_06955F1B_5DDC_4ACB_AC47_06215168C130_.wvu.PrintArea" localSheetId="1" hidden="1">'Ostatní závazky'!#REF!</definedName>
    <definedName name="Z_06955F1B_5DDC_4ACB_AC47_06215168C130_.wvu.PrintTitles" localSheetId="0" hidden="1">'Akce RMK'!$2:$4</definedName>
    <definedName name="Z_06955F1B_5DDC_4ACB_AC47_06215168C130_.wvu.PrintTitles" localSheetId="1" hidden="1">'Ostatní závazky'!#REF!</definedName>
    <definedName name="Z_61B615FA_A35B_4CBE_9433_E2564F62A4F7_.wvu.Cols" localSheetId="0" hidden="1">'Akce RMK'!$B:$B</definedName>
    <definedName name="Z_61B615FA_A35B_4CBE_9433_E2564F62A4F7_.wvu.Cols" localSheetId="1" hidden="1">'Ostatní závazky'!$B:$B</definedName>
    <definedName name="Z_61B615FA_A35B_4CBE_9433_E2564F62A4F7_.wvu.PrintArea" localSheetId="0" hidden="1">'Akce RMK'!$A$1:$M$180</definedName>
    <definedName name="Z_61B615FA_A35B_4CBE_9433_E2564F62A4F7_.wvu.PrintArea" localSheetId="1" hidden="1">'Ostatní závazky'!#REF!</definedName>
    <definedName name="Z_61B615FA_A35B_4CBE_9433_E2564F62A4F7_.wvu.PrintTitles" localSheetId="0" hidden="1">'Akce RMK'!$2:$4</definedName>
    <definedName name="Z_61B615FA_A35B_4CBE_9433_E2564F62A4F7_.wvu.PrintTitles" localSheetId="1" hidden="1">'Ostatní závazky'!#REF!</definedName>
    <definedName name="Z_8135008D_FA09_47D0_A3D6_431443FF0074_.wvu.Cols" localSheetId="0" hidden="1">'Akce RMK'!$B:$B</definedName>
    <definedName name="Z_8135008D_FA09_47D0_A3D6_431443FF0074_.wvu.Cols" localSheetId="1" hidden="1">'Ostatní závazky'!$B:$B</definedName>
    <definedName name="Z_8135008D_FA09_47D0_A3D6_431443FF0074_.wvu.PrintArea" localSheetId="0" hidden="1">'Akce RMK'!$A$1:$M$180</definedName>
    <definedName name="Z_8135008D_FA09_47D0_A3D6_431443FF0074_.wvu.PrintArea" localSheetId="1" hidden="1">'Ostatní závazky'!#REF!</definedName>
    <definedName name="Z_8135008D_FA09_47D0_A3D6_431443FF0074_.wvu.PrintTitles" localSheetId="0" hidden="1">'Akce RMK'!$2:$4</definedName>
    <definedName name="Z_8135008D_FA09_47D0_A3D6_431443FF0074_.wvu.PrintTitles" localSheetId="1" hidden="1">'Ostatní závazky'!#REF!</definedName>
    <definedName name="Z_816DCA7E_FC41_44AE_85AF_FE12F0BC4BE0_.wvu.Cols" localSheetId="0" hidden="1">'Akce RMK'!$B:$B,'Akce RMK'!#REF!</definedName>
    <definedName name="Z_816DCA7E_FC41_44AE_85AF_FE12F0BC4BE0_.wvu.Cols" localSheetId="1" hidden="1">'Ostatní závazky'!$B:$B,'Ostatní závazky'!#REF!</definedName>
    <definedName name="Z_816DCA7E_FC41_44AE_85AF_FE12F0BC4BE0_.wvu.PrintArea" localSheetId="0" hidden="1">'Akce RMK'!$A$1:$M$180</definedName>
    <definedName name="Z_816DCA7E_FC41_44AE_85AF_FE12F0BC4BE0_.wvu.PrintArea" localSheetId="1" hidden="1">'Ostatní závazky'!#REF!</definedName>
    <definedName name="Z_816DCA7E_FC41_44AE_85AF_FE12F0BC4BE0_.wvu.PrintTitles" localSheetId="0" hidden="1">'Akce RMK'!$2:$4</definedName>
    <definedName name="Z_816DCA7E_FC41_44AE_85AF_FE12F0BC4BE0_.wvu.PrintTitles" localSheetId="1" hidden="1">'Ostatní závazky'!#REF!</definedName>
    <definedName name="Z_A45EA3DE_5B96_4607_A0C5_478ED8E5C5A2_.wvu.Cols" localSheetId="0" hidden="1">'Akce RMK'!$B:$B,'Akce RMK'!#REF!</definedName>
    <definedName name="Z_A45EA3DE_5B96_4607_A0C5_478ED8E5C5A2_.wvu.Cols" localSheetId="1" hidden="1">'Ostatní závazky'!$B:$B,'Ostatní závazky'!#REF!</definedName>
    <definedName name="Z_A45EA3DE_5B96_4607_A0C5_478ED8E5C5A2_.wvu.PrintArea" localSheetId="0" hidden="1">'Akce RMK'!$A$1:$M$180</definedName>
    <definedName name="Z_A45EA3DE_5B96_4607_A0C5_478ED8E5C5A2_.wvu.PrintArea" localSheetId="1" hidden="1">'Ostatní závazky'!#REF!</definedName>
    <definedName name="Z_A45EA3DE_5B96_4607_A0C5_478ED8E5C5A2_.wvu.PrintTitles" localSheetId="0" hidden="1">'Akce RMK'!$2:$4</definedName>
    <definedName name="Z_A45EA3DE_5B96_4607_A0C5_478ED8E5C5A2_.wvu.PrintTitles" localSheetId="1" hidden="1">'Ostatní závazky'!#REF!</definedName>
    <definedName name="Z_A75D8D73_D84E_45ED_81CC_3AB447ABD77C_.wvu.Cols" localSheetId="0" hidden="1">'Akce RMK'!#REF!</definedName>
    <definedName name="Z_A75D8D73_D84E_45ED_81CC_3AB447ABD77C_.wvu.Cols" localSheetId="1" hidden="1">'Ostatní závazky'!#REF!</definedName>
    <definedName name="Z_A75D8D73_D84E_45ED_81CC_3AB447ABD77C_.wvu.PrintArea" localSheetId="0" hidden="1">'Akce RMK'!$A$1:$M$180</definedName>
    <definedName name="Z_A75D8D73_D84E_45ED_81CC_3AB447ABD77C_.wvu.PrintArea" localSheetId="1" hidden="1">'Ostatní závazky'!#REF!</definedName>
    <definedName name="Z_A75D8D73_D84E_45ED_81CC_3AB447ABD77C_.wvu.PrintTitles" localSheetId="0" hidden="1">'Akce RMK'!$2:$4</definedName>
    <definedName name="Z_A75D8D73_D84E_45ED_81CC_3AB447ABD77C_.wvu.PrintTitles" localSheetId="1" hidden="1">'Ostatní závazky'!#REF!</definedName>
    <definedName name="Z_AF65B0D2_A89B_4D75_B4AE_5BFEE1615BA9_.wvu.Cols" localSheetId="0" hidden="1">'Akce RMK'!$B:$B</definedName>
    <definedName name="Z_AF65B0D2_A89B_4D75_B4AE_5BFEE1615BA9_.wvu.Cols" localSheetId="1" hidden="1">'Ostatní závazky'!$B:$B</definedName>
    <definedName name="Z_AF65B0D2_A89B_4D75_B4AE_5BFEE1615BA9_.wvu.PrintArea" localSheetId="0" hidden="1">'Akce RMK'!$A$1:$M$180</definedName>
    <definedName name="Z_AF65B0D2_A89B_4D75_B4AE_5BFEE1615BA9_.wvu.PrintArea" localSheetId="1" hidden="1">'Ostatní závazky'!#REF!</definedName>
    <definedName name="Z_AF65B0D2_A89B_4D75_B4AE_5BFEE1615BA9_.wvu.PrintTitles" localSheetId="0" hidden="1">'Akce RMK'!$2:$4</definedName>
    <definedName name="Z_AF65B0D2_A89B_4D75_B4AE_5BFEE1615BA9_.wvu.PrintTitles" localSheetId="1" hidden="1">'Ostatní závazky'!#REF!</definedName>
    <definedName name="Z_C49FCFC9_CF51_484E_9F6E_E5FACC7A48A4_.wvu.Cols" localSheetId="0" hidden="1">'Akce RMK'!$B:$B,'Akce RMK'!#REF!</definedName>
    <definedName name="Z_C49FCFC9_CF51_484E_9F6E_E5FACC7A48A4_.wvu.Cols" localSheetId="1" hidden="1">'Ostatní závazky'!$B:$B,'Ostatní závazky'!#REF!</definedName>
    <definedName name="Z_C49FCFC9_CF51_484E_9F6E_E5FACC7A48A4_.wvu.PrintArea" localSheetId="0" hidden="1">'Akce RMK'!$A$1:$M$180</definedName>
    <definedName name="Z_C49FCFC9_CF51_484E_9F6E_E5FACC7A48A4_.wvu.PrintArea" localSheetId="1" hidden="1">'Ostatní závazky'!#REF!</definedName>
    <definedName name="Z_C49FCFC9_CF51_484E_9F6E_E5FACC7A48A4_.wvu.PrintTitles" localSheetId="0" hidden="1">'Akce RMK'!$2:$4</definedName>
    <definedName name="Z_C49FCFC9_CF51_484E_9F6E_E5FACC7A48A4_.wvu.PrintTitles" localSheetId="1" hidden="1">'Ostatní závazky'!#REF!</definedName>
    <definedName name="Z_EBE613F2_32CB_4E3D_B0BB_2E9DFB67D43D_.wvu.Cols" localSheetId="0" hidden="1">'Akce RMK'!$B:$B</definedName>
    <definedName name="Z_EBE613F2_32CB_4E3D_B0BB_2E9DFB67D43D_.wvu.Cols" localSheetId="1" hidden="1">'Ostatní závazky'!$B:$B</definedName>
    <definedName name="Z_EBE613F2_32CB_4E3D_B0BB_2E9DFB67D43D_.wvu.PrintArea" localSheetId="0" hidden="1">'Akce RMK'!$A$1:$M$180</definedName>
    <definedName name="Z_EBE613F2_32CB_4E3D_B0BB_2E9DFB67D43D_.wvu.PrintArea" localSheetId="1" hidden="1">'Ostatní závazky'!#REF!</definedName>
    <definedName name="Z_EBE613F2_32CB_4E3D_B0BB_2E9DFB67D43D_.wvu.PrintTitles" localSheetId="0" hidden="1">'Akce RMK'!$2:$4</definedName>
    <definedName name="Z_EBE613F2_32CB_4E3D_B0BB_2E9DFB67D43D_.wvu.PrintTitles" localSheetId="1" hidden="1">'Ostatní závazky'!#REF!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D18" i="2"/>
  <c r="E8" i="2"/>
  <c r="F8" i="2"/>
  <c r="G8" i="2"/>
  <c r="H8" i="2"/>
  <c r="I8" i="2"/>
  <c r="J8" i="2"/>
  <c r="K8" i="2"/>
  <c r="D8" i="2"/>
  <c r="E23" i="2"/>
  <c r="F23" i="2"/>
  <c r="G23" i="2"/>
  <c r="H23" i="2"/>
  <c r="I23" i="2"/>
  <c r="J23" i="2"/>
  <c r="K23" i="2"/>
  <c r="D23" i="2"/>
  <c r="E34" i="2"/>
  <c r="F34" i="2"/>
  <c r="G34" i="2"/>
  <c r="H34" i="2"/>
  <c r="I34" i="2"/>
  <c r="J34" i="2"/>
  <c r="K34" i="2"/>
  <c r="D34" i="2"/>
  <c r="A139" i="1" l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38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77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58" i="1"/>
  <c r="K42" i="2"/>
  <c r="J42" i="2"/>
  <c r="I42" i="2"/>
  <c r="H42" i="2"/>
  <c r="G42" i="2"/>
  <c r="F42" i="2"/>
  <c r="E42" i="2"/>
  <c r="D42" i="2"/>
  <c r="K38" i="2"/>
  <c r="J38" i="2"/>
  <c r="I38" i="2"/>
  <c r="H38" i="2"/>
  <c r="G38" i="2"/>
  <c r="F38" i="2"/>
  <c r="E38" i="2"/>
  <c r="D38" i="2"/>
  <c r="K26" i="2"/>
  <c r="J26" i="2"/>
  <c r="I26" i="2"/>
  <c r="H26" i="2"/>
  <c r="G26" i="2"/>
  <c r="F26" i="2"/>
  <c r="E26" i="2"/>
  <c r="D26" i="2"/>
  <c r="J44" i="2"/>
  <c r="I44" i="2"/>
  <c r="H44" i="2"/>
  <c r="F44" i="2"/>
  <c r="E44" i="2"/>
  <c r="L178" i="1"/>
  <c r="K178" i="1"/>
  <c r="J178" i="1"/>
  <c r="I178" i="1"/>
  <c r="H178" i="1"/>
  <c r="G178" i="1"/>
  <c r="F178" i="1"/>
  <c r="E178" i="1"/>
  <c r="D178" i="1"/>
  <c r="L175" i="1"/>
  <c r="K175" i="1"/>
  <c r="J175" i="1"/>
  <c r="I175" i="1"/>
  <c r="H175" i="1"/>
  <c r="G175" i="1"/>
  <c r="F175" i="1"/>
  <c r="E175" i="1"/>
  <c r="D175" i="1"/>
  <c r="L135" i="1"/>
  <c r="K135" i="1"/>
  <c r="J135" i="1"/>
  <c r="I135" i="1"/>
  <c r="H135" i="1"/>
  <c r="G135" i="1"/>
  <c r="F135" i="1"/>
  <c r="E135" i="1"/>
  <c r="D135" i="1"/>
  <c r="L74" i="1"/>
  <c r="K74" i="1"/>
  <c r="J74" i="1"/>
  <c r="I74" i="1"/>
  <c r="H74" i="1"/>
  <c r="G74" i="1"/>
  <c r="F74" i="1"/>
  <c r="E74" i="1"/>
  <c r="D74" i="1"/>
  <c r="L55" i="1"/>
  <c r="K55" i="1"/>
  <c r="J55" i="1"/>
  <c r="I55" i="1"/>
  <c r="H55" i="1"/>
  <c r="G55" i="1"/>
  <c r="F55" i="1"/>
  <c r="E55" i="1"/>
  <c r="D55" i="1"/>
  <c r="L43" i="1"/>
  <c r="K43" i="1"/>
  <c r="J43" i="1"/>
  <c r="I43" i="1"/>
  <c r="H43" i="1"/>
  <c r="G43" i="1"/>
  <c r="F43" i="1"/>
  <c r="E43" i="1"/>
  <c r="D43" i="1"/>
  <c r="L40" i="1"/>
  <c r="K40" i="1"/>
  <c r="J40" i="1"/>
  <c r="I40" i="1"/>
  <c r="H40" i="1"/>
  <c r="G40" i="1"/>
  <c r="F40" i="1"/>
  <c r="E40" i="1"/>
  <c r="D40" i="1"/>
  <c r="L36" i="1"/>
  <c r="K36" i="1"/>
  <c r="K180" i="1" s="1"/>
  <c r="J36" i="1"/>
  <c r="I36" i="1"/>
  <c r="H36" i="1"/>
  <c r="G36" i="1"/>
  <c r="F36" i="1"/>
  <c r="E36" i="1"/>
  <c r="D36" i="1"/>
  <c r="L16" i="1"/>
  <c r="L180" i="1" s="1"/>
  <c r="K16" i="1"/>
  <c r="J16" i="1"/>
  <c r="I16" i="1"/>
  <c r="H16" i="1"/>
  <c r="G16" i="1"/>
  <c r="F16" i="1"/>
  <c r="E16" i="1"/>
  <c r="D16" i="1"/>
  <c r="D180" i="1" s="1"/>
  <c r="L10" i="1"/>
  <c r="K10" i="1"/>
  <c r="J10" i="1"/>
  <c r="J180" i="1" s="1"/>
  <c r="I10" i="1"/>
  <c r="I180" i="1" s="1"/>
  <c r="H10" i="1"/>
  <c r="H180" i="1" s="1"/>
  <c r="G10" i="1"/>
  <c r="G180" i="1" s="1"/>
  <c r="F10" i="1"/>
  <c r="F180" i="1" s="1"/>
  <c r="E10" i="1"/>
  <c r="E180" i="1" s="1"/>
  <c r="D10" i="1"/>
  <c r="D44" i="2" l="1"/>
  <c r="K44" i="2"/>
  <c r="G44" i="2"/>
</calcChain>
</file>

<file path=xl/sharedStrings.xml><?xml version="1.0" encoding="utf-8"?>
<sst xmlns="http://schemas.openxmlformats.org/spreadsheetml/2006/main" count="434" uniqueCount="282">
  <si>
    <t>PŘEHLED AKCÍ REPRODUKCE MAJETKU KRAJE V NÁVRHU ROZPOČTU KRAJE NA ROK 2022 VČETNĚ ZÁVAZKŮ KRAJE
VYVOLANÝCH PRO ROK 2023 A DALŠÍ LÉTA (v tis. Kč)</t>
  </si>
  <si>
    <t>v tis. Kč</t>
  </si>
  <si>
    <t>Str. přílohy
č. 2</t>
  </si>
  <si>
    <t>ORG</t>
  </si>
  <si>
    <t>Název akce</t>
  </si>
  <si>
    <t xml:space="preserve">Celkové výdaje na akci </t>
  </si>
  <si>
    <t>Vlastní zdroje příspěvk. organizace</t>
  </si>
  <si>
    <t>Skutečné výdaje před            r. 2021</t>
  </si>
  <si>
    <t>Předpokl. výdaje
r. 2021</t>
  </si>
  <si>
    <t xml:space="preserve">Požadavek na rozpočet kraje </t>
  </si>
  <si>
    <t>Poznámka</t>
  </si>
  <si>
    <t>2022</t>
  </si>
  <si>
    <t>2023</t>
  </si>
  <si>
    <t>2024</t>
  </si>
  <si>
    <t>2025</t>
  </si>
  <si>
    <t>po r. 2025</t>
  </si>
  <si>
    <t>ODVĚTVÍ VLASTNÍ SPRÁVNÍ ČINNOST KRAJE A ČINNOST ZASTUPITELSTVA KRAJE:</t>
  </si>
  <si>
    <t>Rekonstrukce budovy krajského úřadu</t>
  </si>
  <si>
    <t>Celkové výdaje činí 125.216 tis. Kč, předpokládá se zajištění zbývajících prostředků ze státního rozpočtu.</t>
  </si>
  <si>
    <t>Kapitálové výdaje - ICT - činnost krajského úřadu</t>
  </si>
  <si>
    <t>Sloupec Celkové výdaje na akci se rovná požadavku na rok 2022, jelikož nenavazuje na výdaje předchozích let.</t>
  </si>
  <si>
    <t>Ostatní kapitálové výdaje - činnost krajského úřadu</t>
  </si>
  <si>
    <t>Kapitálové výdaje - činnost zastupitelstva kraje</t>
  </si>
  <si>
    <t>ODVĚTVÍ VLASTNÍ SPRÁVNÍ ČINNOST KRAJE A ČINNOST ZASTUPITELSTVA KRAJE CELKEM</t>
  </si>
  <si>
    <t>ODVĚTVÍ FINANCÍ A SPRÁVY MAJETKU:</t>
  </si>
  <si>
    <t>Realizace energetických úspor metodou EPC ve vybraných objektech Moravskoslezského kraje</t>
  </si>
  <si>
    <t>Jedná se o celkové náklady na realizaci investičních opatření, včetně úhrady úroků a služeb za energetický management.</t>
  </si>
  <si>
    <t>Zajištění přípravy, realizace a havárie v rámci akcí reprodukce majetku kraje</t>
  </si>
  <si>
    <t>Výdaje související se sdílenými službami - investiční</t>
  </si>
  <si>
    <t>Jednotný personální a mzdový systém pro příspěvkové organizace Moravskoslezského kraje</t>
  </si>
  <si>
    <t>-</t>
  </si>
  <si>
    <t>ODVĚTVÍ FINANCÍ A SPRÁVY MAJETKU CELKEM</t>
  </si>
  <si>
    <t>ODVĚTVÍ DOPRAVY:</t>
  </si>
  <si>
    <t>Souvislé opravy silnic II. a III. tříd, včetně mostních objektů (Správa silnic Moravskoslezského kraje, příspěvková organizace, Ostrava)</t>
  </si>
  <si>
    <t>Každoroční potřeba finančních prostředků na financování oprav vozovek. Objem rozpočtu na dané akci je stanoven v závislosti na možnosti rozpočtu daného roku. V roce 2021 je uveden upravený rozpočet. Sloupec Celkové výdaje na akci se rovná požadavku na rok 2022, jelikož nenavazuje na výdaje předchozích let.</t>
  </si>
  <si>
    <t>Protihluková opatření na silnicích II. a III. tříd (Správa silnic Moravskoslezského kraje, příspěvková organizace, Ostrava)</t>
  </si>
  <si>
    <t>Osazení a správa pachových ohradníků na vybraných úsecích silnic II. a III. tříd v Moravskoslezském kraji (Správa silnic Moravskoslezského kraje, příspěvková organizace, Ostrava)</t>
  </si>
  <si>
    <t>Okružní křižovatka silnic III/46611 x III/4697, Ludgeřovice (Správa silnic Moravskoslezského kraje, příspěvková organizace, Ostrava)</t>
  </si>
  <si>
    <t>Okružní křižovatka silnic č. III/4863 se silnicí č. III/04825, Příbor (Správa silnic Moravskoslezského kraje, příspěvková organizace, Ostrava)</t>
  </si>
  <si>
    <t>Okružní křižovatka silnice č. III/04816 s místní komunikací ul. Gen. Hlaďo, Nový Jičín (Správa silnic Moravskoslezského kraje, příspěvková organizace, Ostrava)</t>
  </si>
  <si>
    <t>Rekonstrukce mostů ev. č. 486-011, 012 Hukvaldy (Správa silnic Moravskoslezského kraje, příspěvková organizace, Ostrava)</t>
  </si>
  <si>
    <t>Rekonstrukce mostu ev. č. 478-008 Polanka nad Odrou (Správa silnic Moravskoslezského kraje, příspěvková organizace, Ostrava)</t>
  </si>
  <si>
    <t>Rekonstrukce mostu ev. č. 4804-2 Košatka (Správa silnic Moravskoslezského kraje, příspěvková organizace, Ostrava)</t>
  </si>
  <si>
    <t>Silnice III/4721, úprava zárubních zdí, Bazaly pro MURAL ART (Správa silnic Moravskoslezského kraje, příspěvková organizace, Ostrava)</t>
  </si>
  <si>
    <t>Oprava III/4682 Třinec, ul. Kaštanová (Správa silnic Moravskoslezského kraje, příspěvková organizace, Ostrava)</t>
  </si>
  <si>
    <t>Polozátková zastávka ul. Gen. Fajtla Mošnov (Správa silnic Moravskoslezského kraje, příspěvková organizace, Ostrava)</t>
  </si>
  <si>
    <t>Účelová komunikace Hvězda - Ovčárna, stabilizace svahu, I. etapa (Správa silnic Moravskoslezského kraje, příspěvková organizace, Ostrava)</t>
  </si>
  <si>
    <t>Rekonstrukce silnice III/47811, II/478 Ostrava, ulice Mitrovická</t>
  </si>
  <si>
    <t>Vypořádání pozemků pod stavbami silnic II. a III. třídy</t>
  </si>
  <si>
    <t xml:space="preserve">Sloupec Celkové výdaje na akci se rovná požadavku na rok 2022. </t>
  </si>
  <si>
    <t>Letiště Leoše Janáčka Ostrava, výstavba odbavovací plochy APN S3</t>
  </si>
  <si>
    <t>Rekonstrukce vzletové a přistávací dráhy a navazujících provozních ploch Letiště Leoše Janáčka Ostrava</t>
  </si>
  <si>
    <t>Celkové výdaje činí 2.918.490 tis. Kč, předpokládá se zajištění zbývajících prostředků ze státního rozpočtu.</t>
  </si>
  <si>
    <t xml:space="preserve">Letiště Leoše Janáčka Ostrava, ostatní reprodukce majetku kraje </t>
  </si>
  <si>
    <t xml:space="preserve">Akce budou realizovány společností Letiště Ostrava,  a.s., financování akcí bude řešeno formou zápočtu nájemného.  </t>
  </si>
  <si>
    <t>ODVĚTVÍ DOPRAVY CELKEM</t>
  </si>
  <si>
    <t xml:space="preserve"> ODVĚTVÍ CHYTRÉHO REGIONU:</t>
  </si>
  <si>
    <t>Dynamický systém rezervace parkovacích míst u budov KÚ MSK</t>
  </si>
  <si>
    <t>Vysokorychlostní datová síť</t>
  </si>
  <si>
    <t xml:space="preserve"> ODVĚTVÍ CHYTRÉHO REGIONU CELKEM</t>
  </si>
  <si>
    <t xml:space="preserve"> ODVĚTVÍ KRIZOVÉHO ŘÍZENÍ:</t>
  </si>
  <si>
    <t>Integrované bezpečnostní centrum Moravskoslezského kraje - dovybavení</t>
  </si>
  <si>
    <t xml:space="preserve"> ODVĚTVÍ KRIZOVÉHO ŘÍZENÍ CELKEM</t>
  </si>
  <si>
    <t>ODVĚTVÍ KULTURY:</t>
  </si>
  <si>
    <t>Zámek Bruntál - revitalizace objektu (Muzeum v Bruntále, příspěvková organizace)</t>
  </si>
  <si>
    <t>Zámek Nová Horka - dobudování infrastruktury (Muzeum Novojičínska, příspěvková organizace)</t>
  </si>
  <si>
    <t xml:space="preserve"> -</t>
  </si>
  <si>
    <t>Novostavba objektu depozitáře (Muzeum v Bruntále, příspěvková organizace)</t>
  </si>
  <si>
    <t>Stabilizace zdiva hradu Hukvaldy (Muzeum Beskyd Frýdek-Místek, příspěvková organizace)</t>
  </si>
  <si>
    <t>Zámek Nová Horka - revitalizace části objektu (Muzeum Novojičínska, příspěvková organizace)</t>
  </si>
  <si>
    <t>Celkové výdaje činí 72.000 tis. Kč, předpokládá se zajištění zbývajících prostředků ze státního rozpočtu.</t>
  </si>
  <si>
    <t>Revitalizace zámeckého parku (Muzeum Beskyd Frýdek-Místek, příspěvková organizace)</t>
  </si>
  <si>
    <t>Oprava havarijního stavu střechy Kotulovy dřevěnky (Muzeum Těšínska, příspěvková organizace)</t>
  </si>
  <si>
    <t>Vybudování ČOV Sovinec (Muzeum v Bruntále, příspěvková organizace)</t>
  </si>
  <si>
    <t>Reprodukce movitého nehmotného majetku kraje v odvětví kultury</t>
  </si>
  <si>
    <t>ODVĚTVÍ KULTURY CELKEM</t>
  </si>
  <si>
    <t>ODVĚTVÍ SOCIÁLNÍCH VĚCÍ:</t>
  </si>
  <si>
    <t>Výstavba administrativní budovy (Fontána, příspěvková organizace, Hlučín)</t>
  </si>
  <si>
    <t xml:space="preserve">Venkovní úpravy ploch, ul. Rybářská (Domov Bílá Opava, příspěvková organizace) </t>
  </si>
  <si>
    <t>Celkové výdaje činí 32.694 tis. Kč, předpokládá se zajištění zbývajících prostředků ze státního rozpočtu.</t>
  </si>
  <si>
    <t>Výstavba parkoviště ul. Rybářská (Domov Bílá Opava, příspěvková organizace)</t>
  </si>
  <si>
    <t>Sanace budovy SO-01 (Náš svět, příspěvková organizace, Pržno)</t>
  </si>
  <si>
    <t>Oprava střechy a fasády ul. Rybářská (Domov Bílá Opava, příspěvková organizace)</t>
  </si>
  <si>
    <t>Humanizace Domova Odry - půdní vestavba (Domov Odry, příspěvková organizace)</t>
  </si>
  <si>
    <t>Demolice rodinného domu Karviná - Mizerov (Dětské centrum Pluto, příspěvková organizace, Havířov)</t>
  </si>
  <si>
    <t>Stavební úpravy Domova u Včelínu (Náš svět, příspěvková organizace, Pržno)</t>
  </si>
  <si>
    <t>Rekonstrukce a výstavba objektů ve Skotnici (Domov NaNovo, příspěvková organizace, Studénka)</t>
  </si>
  <si>
    <t>Celkové výdaje činí 53.073 tis. Kč, předpokládá se zajištění zbývajících prostředků ze státního rozpočtu.</t>
  </si>
  <si>
    <t>Rekonstrukce objektu Na Pomezí (Sírius, příspěvková organizace, Opava)</t>
  </si>
  <si>
    <t>Celkové výdaje činí 31.500 tis. Kč, předpokládá se zajištění zbývajících prostředků ze státního rozpočtu.</t>
  </si>
  <si>
    <t>Využití nemovitostí na ul. Dr. Malého 15 v Ostravě (Fontána, příspěvková organizace, Hlučín)</t>
  </si>
  <si>
    <t>Celkové výdaje činí 74.000 tis. Kč, předpokládá se zajištění zbývajících prostředků ze státního rozpočtu.</t>
  </si>
  <si>
    <t>Novostavba Dětského centra (Dětské centrum Pluto, příspěvková organizace, Havířov)</t>
  </si>
  <si>
    <t>Domov se zvláštním režimem Ostrava-Poruba (Fontána, příspěvková organizace, Hlučín)</t>
  </si>
  <si>
    <t>Nákup budov a pozemků v Opavě (Sírius, příspěvková organizace, Opava)</t>
  </si>
  <si>
    <t>Rekonstrukce budovy a spojovací chodby Máchova (Domov Duha, příspěvková organizace, Nový Jičín)</t>
  </si>
  <si>
    <t>Dotace z programu MPSV „Rozvoj a obnova materiálně-technické základny sociálních služeb“ ve výši 37.793,6 tis. Kč.</t>
  </si>
  <si>
    <t>Výstavba domova pro seniory a domova se zvláštním režimem Kopřivnice</t>
  </si>
  <si>
    <t>Dotace z programu MPSV „Rozvoj a obnova materiálně-technické základny sociálních služeb“ ve výši 65.000 tis. Kč.</t>
  </si>
  <si>
    <t>Nákup automobilů pro příspěvkové organizace v odvětví sociálních věcí</t>
  </si>
  <si>
    <t>ODVĚTVÍ SOCIÁLNÍCH VĚCÍ CELKEM</t>
  </si>
  <si>
    <t>ODVĚTVÍ ŠKOLSTVÍ:</t>
  </si>
  <si>
    <t>Oprava izolačních vrstev střešního pláště (Střední škola prof. Zdeňka Matějčka, Ostrava-Poruba, příspěvková organizace)</t>
  </si>
  <si>
    <t>Celková oprava střechy (Dětský domov a Školní jídelna, Radkov-Dubová 141, příspěvková organizace)</t>
  </si>
  <si>
    <t>Instalace sálavého vytápění a obložení stěn tělocvičny (Základní škola, Ostrava-Poruba, Čkalovova 942, příspěvková organizace)</t>
  </si>
  <si>
    <t>Vybudování dílen pro praktické vyučování (Střední odborná škola, Frýdek-Místek, příspěvková organizace)</t>
  </si>
  <si>
    <t>Sportovní areál na ul. Komenského, Opava (Mendelovo gymnázium, Opava, příspěvková organizace)</t>
  </si>
  <si>
    <t>Rekonstrukce objektu SŠ a domova mládeže (Střední škola společného stravování, Ostrava-Hrabůvka, příspěvková organizace)</t>
  </si>
  <si>
    <t>Rekonstrukce elektroinstalace (Gymnázium, Krnov, příspěvková organizace)</t>
  </si>
  <si>
    <t xml:space="preserve">Celkové výdaje činí 42.500 tis. Kč, předpokládá se zajištění zbývajících prostředků ze státního rozpočtu. </t>
  </si>
  <si>
    <t>Vybudování čističky odpadních vod (Dětský domov a Školní jídelna, Radkov-Dubová 141, příspěvková organizace)</t>
  </si>
  <si>
    <t>Rekonstrukce objektů Polského gymnázia (Polské gymnázium - Polskie Gimnazjum im. Juliusza Słowackiego, Český Těšín, příspěvková organizace)</t>
  </si>
  <si>
    <t>Vybavení rekonstruovaných objektů Polského gymnázia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</si>
  <si>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</si>
  <si>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Stavební úpravy části školy pro potřeby Vzdělávacího a výcvikového střediska a umístění sídla Správy silnic MSK v Ostravě-Zábřehu (Střední škola stavební a dřevozpracující, Ostrava, příspěvková organizace)</t>
  </si>
  <si>
    <t>Rekonstrukce školního dvora (Matiční gymnázium, Ostrava, příspěvková organizace)</t>
  </si>
  <si>
    <t>Rekonstrukce objektu na ul. B. Němcové, Opava (Střední odborné učiliště stavební, Opava, příspěvková organizace)</t>
  </si>
  <si>
    <t>Rekonstrukce školní kuchyně a výdejny (Základní škola, Ostrava-Poruba, Čkalovova 942, příspěvková organizace)</t>
  </si>
  <si>
    <t>Rekultivace vnitrobloku a zpevněné plochy (Polské gymnázium - Polskie Gimnazjum im. Juliusza Słowackiego, Český Těšín, příspěvková organizace)</t>
  </si>
  <si>
    <t>Využití objektu v Bílé (Vzdělávací a sportovní centrum Bílá, příspěvková organizace)</t>
  </si>
  <si>
    <t xml:space="preserve">Celkové výdaje činí 282.500 tis. Kč, předpokládá se zajištění zbývajících prostředků ze státního rozpočtu. </t>
  </si>
  <si>
    <t>Přístavba tělocvičny (Gymnázium, Třinec, příspěvková organizace)</t>
  </si>
  <si>
    <t>Rekonstrukce střechy a zateplení fasády (Gymnázium, Třinec, příspěvková organizace)</t>
  </si>
  <si>
    <t>Rekonstrukce střechy budovy dílen (Střední průmyslová škola, Ostrava-Vítkovice, příspěvková organizace)</t>
  </si>
  <si>
    <t>Novostavba školních dílen (Střední škola technická, Opava, Kolofíkovo nábřeží 51, příspěvková organizace)</t>
  </si>
  <si>
    <t xml:space="preserve">Celkové výdaje činí 47.127 tis. Kč, předpokládá se zajištění zbývajících prostředků ze státního rozpočtu. </t>
  </si>
  <si>
    <t>Rozšíření dílen pro dřevoobory na ul. Janská (Střední odborné učiliště stavební, Opava, příspěvková organizace)</t>
  </si>
  <si>
    <t xml:space="preserve">Celkové výdaje činí 37.127 tis. Kč, předpokládá se zajištění zbývajících prostředků ze státního rozpočtu. </t>
  </si>
  <si>
    <t>Výstavba zemědělské haly při škole na ulici Frýdecká (Albrechtova střední škola, Český Těšín, příspěvková organizace)</t>
  </si>
  <si>
    <t xml:space="preserve">Celkové výdaje činí 32.105 tis. Kč, předpokládá se zajištění zbývajících prostředků ze státního rozpočtu. </t>
  </si>
  <si>
    <t>Rekonstrukce posklizňové linky a výstavba sila (Školní statek, Opava, příspěvková organizace)</t>
  </si>
  <si>
    <t>Celkové výdaje činí 26.200 tis. Kč, předpokládá se zajištění zbývajících prostředků ze státního rozpočtu.</t>
  </si>
  <si>
    <t>Havarijní stav střech (Gymnázium Olgy Havlové, Ostrava-Poruba, příspěvková organizace)</t>
  </si>
  <si>
    <t>Propojení budovy školy a jídelny a instalace výtahu (Základní škola, Ostrava-Poruba, Čkalovova 942, příspěvková organizace)</t>
  </si>
  <si>
    <t>Rekonstrukce elektroinstalace a zdravotechniky (Střední škola, Základní škola a Mateřská škola, Třinec, Jablunkovská 241,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</si>
  <si>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</si>
  <si>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Revitalizace vstupní haly a chodby budovy A na ul. Příčná (Střední škola služeb a podnikání, Ostrava-Poruba, příspěvková organizace)</t>
  </si>
  <si>
    <t>Sanace štítové zdi, stropu pod půdou a střechy objektu školy (Základní škola a Mateřská škola, Frýdlant nad Ostravicí, Náměstí 7, příspěvková organizace)</t>
  </si>
  <si>
    <t>Nová dešťová a splašková kanalizace - havarijní stav (Střední odborná škola, Frýdek-Místek, příspěvková organizace)</t>
  </si>
  <si>
    <t>Rozšíření a modernizace prostor školy (Základní škola a Mateřská škola Motýlek, Kopřivnice, Smetanova 1122, příspěvková organizace)</t>
  </si>
  <si>
    <t>Stavební úpravy kotelny (Střední škola, Dětský domov a Školní jídelna, Velké Heraltice, příspěvková organizace)</t>
  </si>
  <si>
    <t>Přístavba šaten (Střední škola technická a zemědělská, Nový Jičín, příspěvková organizace)</t>
  </si>
  <si>
    <t>Rekonstrukce školní kuchyně na výdejnu (Gymnázium a Střední odborná škola, Frýdek-Místek, Cihelní 410, příspěvková organizace)</t>
  </si>
  <si>
    <t>Výměna střešní krytiny (Albrechtova střední škola, Český Těšín, příspěvková organizace)</t>
  </si>
  <si>
    <t>Rekonstrukce střechy budovy na ul. Karla Pokorného (Základní škola a Mateřská škola, Ostrava-Poruba, Ukrajinská 19, příspěvková organizace)</t>
  </si>
  <si>
    <t>Oprava krovů a střešního pláště budov školního statku (Školní statek, Opava, příspěvková organizace)</t>
  </si>
  <si>
    <t>Oprava rozvodů vody (Střední škola prof. Zdeňka Matějčka, Ostrava-Poruba, příspěvková organizace)</t>
  </si>
  <si>
    <t>Rekonstrukce sociálních zařízení a zavedení teplé vody do tříd (Základní škola speciální, Ostrava-Slezská Ostrava, příspěvková organizace)</t>
  </si>
  <si>
    <t>Sanace základových a obvodových konstrukcí (Základní umělecká škola J. A. Komenského, Studénka, příspěvková organizace)</t>
  </si>
  <si>
    <t>Rekonstrukce kotelny (Gymnázium a Střední průmyslová škola elektrotechniky a informatiky, Frenštát pod Radhoštěm, příspěvková organizace)</t>
  </si>
  <si>
    <t>Výměna oken a zateplení (Základní umělecká škola Eduarda Marhuly, Ostrava-Mariánské Hory, Hudební 6, příspěvková organizace)</t>
  </si>
  <si>
    <t>Rekonstrukce objektu (Základní škola, Hlučín, Gen. Svobody 8, příspěvková organizace)</t>
  </si>
  <si>
    <t xml:space="preserve">Celkové výdaje činí 25.700 tis. Kč, předpokládá se zajištění zbývajících prostředků ze státního rozpočtu. </t>
  </si>
  <si>
    <t>Odstranění vlhkosti zdiva (Základní škola, Ostrava-Mariánské Hory, Karasova 6, příspěvková organizace)</t>
  </si>
  <si>
    <t>Rekonstrukce sociálních zařízení rodinných skupin (Dětský domov SRDCE a Školní jídelna, Karviná-Fryštát, Vydmuchov 10, příspěvková organizace)</t>
  </si>
  <si>
    <t>Rekonstrukce kotelny (Dětský domov a Školní jídelna, Nový Jičín, Revoluční 56, příspěvková organizace)</t>
  </si>
  <si>
    <t>Sanace zdiva Sadová 29 (Základní umělecká škola Bohuslava Martinů, Havířov-Město, Na Schodech 1, příspěvková organizace)</t>
  </si>
  <si>
    <t>Rekonstrukce dešťové kanalizace (Základní škola a Praktická škola, Opava, Slezského odboje 5, příspěvková organizace)</t>
  </si>
  <si>
    <t>Rekonstrukce chodníků a zpevněných ploch (Střední škola řemesel, Frýdek-Místek, příspěvková organizace)</t>
  </si>
  <si>
    <t>Modernizace vstupních prostor (Gymnázium, Ostrava-Hrabůvka, příspěvková organizace)</t>
  </si>
  <si>
    <t>Zřízení nového gastrocentra (Střední škola prof. Zdeňka Matějčka, Ostrava-Poruba, příspěvková organizace)</t>
  </si>
  <si>
    <t>Rekonstrukce střechy tělocvičny (Střední škola, Havířov-Prostřední Suchá, příspěvková organizace)</t>
  </si>
  <si>
    <t>Rekonstrukce víceúčelového sportovního hřiště (Gymnázium Mikuláše Koperníka, Bílovec, příspěvková organizace)</t>
  </si>
  <si>
    <t>Komplexní rekonstrukce školní kuchyně (Střední zdravotnická škola a Vyšší odborná škola zdravotnická, Ostrava, příspěvková organizace)</t>
  </si>
  <si>
    <t>Oprava poškozeného a propadlého kanalizačního potrubí (Střední škola prof. Zdeňka Matějčka, Ostrava-Poruba, příspěvková organizace)</t>
  </si>
  <si>
    <t>Rekonstrukce sportovního hřiště (Gymnázium, Ostrava-Hrabůvka, příspěvková organizace)</t>
  </si>
  <si>
    <t>Možnost spolufinancování městem Frenštát pod Radhoštěm (23.333 tis. Kč)a Národní sportovní agenturou (max 60.000 tis. Kč).</t>
  </si>
  <si>
    <t>Obnova movitého majetku škol a školských zařízení</t>
  </si>
  <si>
    <t>ODVĚTVÍ ŠKOLSTVÍ CELKEM</t>
  </si>
  <si>
    <t>ODVĚTVÍ ZDRAVOTNICTVÍ:</t>
  </si>
  <si>
    <t>Nemocnice s poliklinikou v Novém Jičíně – reinvestiční část nájemného a opravy</t>
  </si>
  <si>
    <t xml:space="preserve"> - </t>
  </si>
  <si>
    <t>Nemocnice Havířov - ČOV (Nemocnice Havířov, příspěvková organizace)</t>
  </si>
  <si>
    <t>Pavilon L - stavební úpravy (Slezská nemocnice v Opavě, příspěvková organizace)</t>
  </si>
  <si>
    <t>Přístavba a nástavba rehabilitace (Nemocnice Třinec, příspěvková organizace)</t>
  </si>
  <si>
    <t>Multifunkční pavilon s možností izolačního režimu (Nemocnice ve Frýdku-Místku, příspěvková organizace)</t>
  </si>
  <si>
    <t xml:space="preserve">Celkové výdaje činí 597.798 tis. Kč, předpokládá se zajištění zbývajících prostředků ze státního rozpočtu. </t>
  </si>
  <si>
    <t>Modernizace Odborného léčebného ústavu Metylovice (Odborný léčebný ústav Metylovice - Moravskoslezské sanatorium, příspěvková organizace)</t>
  </si>
  <si>
    <t xml:space="preserve">Celkové výdaje činí 364.662 tis. Kč, předpokládá se zajištění zbývajících prostředků ze státního rozpočtu. </t>
  </si>
  <si>
    <t>Oprava balkónů na budovách B a C (Nemocnice ve Frýdku-Místku, příspěvková organizace)</t>
  </si>
  <si>
    <t>Oprava balkonu dětského oddělení - Karviná (Nemocnice s poliklinikou Karviná-Ráj, příspěvková organizace)</t>
  </si>
  <si>
    <t>Oprava balkonu oddělení klinické biochemie - Karviná (Nemocnice s poliklinikou Karviná-Ráj, příspěvková organizace)</t>
  </si>
  <si>
    <t>Rekonstrukce nákladního výtahu pro centrální sterilizaci (Nemocnice s poliklinikou Karviná-Ráj, příspěvková organizace)</t>
  </si>
  <si>
    <t>Rekonstrukce kanalizace - Karviná (Nemocnice s poliklinikou Karviná-Ráj, příspěvková organizace)</t>
  </si>
  <si>
    <t>Rekonstrukce boxu zemřelých - Orlová (Nemocnice s poliklinikou Karviná-Ráj, příspěvková organizace)</t>
  </si>
  <si>
    <t>Rekonstrukce střechy Český Těšín (Zdravotnická záchranná služba Moravskoslezského kraje, příspěvková organizace, Ostrava)</t>
  </si>
  <si>
    <t>Rekonstrukce elektrorozvodů výjezdového stanoviště Havířov (Zdravotnická záchranná služba Moravskoslezského kraje, příspěvková organizace, Ostrava)</t>
  </si>
  <si>
    <t>Rekonstrukce střechy výjezdového stanoviště Frýdek-Místek (Zdravotnická záchranná služba Moravskoslezského kraje, příspěvková organizace, Ostrava)</t>
  </si>
  <si>
    <t>Rekonstrukce střešního pláště výjezdového stanoviště Opava (Zdravotnická záchranná služba Moravskoslezského kraje, příspěvková organizace, Ostrava)</t>
  </si>
  <si>
    <t>Rekonstrukce střechy výjezdového stanoviště Bruntál (Zdravotnická záchranná služba Moravskoslezského kraje, příspěvková organizace, Ostrava)</t>
  </si>
  <si>
    <t>Rekonstrukce lůžkového oddělení rehabilitace (Nemocnice s poliklinikou Karviná-Ráj, příspěvková organizace)</t>
  </si>
  <si>
    <t xml:space="preserve">Celkové výdaje činí 51.442 tis. Kč, předpokládá se zajištění zbývajících prostředků ze státního rozpočtu. </t>
  </si>
  <si>
    <t>Pavilon C - stavební úpravy a přístavba rehabilitace (Sdružené zdravotnické zařízení Krnov, příspěvková organizace)</t>
  </si>
  <si>
    <t>Rekonstrukce operačních sálů č. 6 a 7 (Nemocnice Třinec, příspěvková organizace)</t>
  </si>
  <si>
    <t xml:space="preserve">Celkové výdaje činí 45.000 tis. Kč, předpokládá se zajištění zbývajících prostředků ze státního rozpočtu. </t>
  </si>
  <si>
    <t>Město Albrechtice - rekonstrukce a modernizace pracovišť (Sdružené zdravotnické zařízení Krnov, příspěvková organizace)</t>
  </si>
  <si>
    <t>Rekonstrukce vestibulu - Karviná (Rekonstrukce vestibulu - Karviná)</t>
  </si>
  <si>
    <t>Rekonstrukce centrálních operačních sálů - Karviná (Nemocnice s poliklinikou Karviná-Ráj, příspěvková organizace)</t>
  </si>
  <si>
    <t xml:space="preserve">Celkové výdaje činí 51.800 tis. Kč, předpokládá se zajištění zbývajících prostředků ze státního rozpočtu. </t>
  </si>
  <si>
    <t>Město Albrechtice - stavební úpravy budovy OOP  (Sdružené zdravotnické zařízení Krnov, příspěvková organizace)</t>
  </si>
  <si>
    <t>Město Albrechtice - stavební úpravy budovy LDN (Sdružené zdravotnické zařízení Krnov, příspěvková organizace)</t>
  </si>
  <si>
    <t>Systém potrubní pošty (Sdružené zdravotnické zařízení Krnov, příspěvková organizace)</t>
  </si>
  <si>
    <t>Výměna kogeneračních jednotek (Sdružené zdravotnické zařízení Krnov, příspěvková organizace)</t>
  </si>
  <si>
    <t>Budova J - klinika praktického lékařství (Nemocnice ve Frýdku-Místku, příspěvková organizace)</t>
  </si>
  <si>
    <t>Úprava zpevněných ploch u pavilonu R (Nemocnice ve Frýdku-Místku, příspěvková organizace)</t>
  </si>
  <si>
    <t>Magnetická rezonance (Nemocnice s poliklinikou Karviná-Ráj, příspěvková organizace)</t>
  </si>
  <si>
    <t>JIP pro dětské pacienty - výstavba objektu včetně zdravotní techniky (Nemocnice Havířov, příspěvková organizace)</t>
  </si>
  <si>
    <t>Parkoviště před pavilonem A (Slezská nemocnice v Opavě, příspěvková organizace)</t>
  </si>
  <si>
    <t>Doplnění náhradního zdroje elektro - Karviná (Nemocnice s poliklinikou Karviná-Ráj, příspěvková organizace)</t>
  </si>
  <si>
    <t>Rekonstrukce stravovacího provozu - Karviná (Nemocnice s poliklinikou Karviná-Ráj, příspěvková organizace)</t>
  </si>
  <si>
    <t xml:space="preserve">Celkové výdaje činí 102.595 tis. Kč, předpokládá se zajištění zbývajících prostředků ze státního rozpočtu. </t>
  </si>
  <si>
    <t>Parkovací plochy (Nemocnice ve Frýdku-Místku, příspěvková organizace)</t>
  </si>
  <si>
    <t xml:space="preserve">Celkové výdaje činí 55.000 tis. Kč, předpokládá se zajištění zbývajících prostředků ze státního rozpočtu. </t>
  </si>
  <si>
    <t>Rekonstrukce opěrné zdi na ČOV - Karviná (Nemocnice s poliklinikou Karviná-Ráj, příspěvková organizace)</t>
  </si>
  <si>
    <t>Potrubní pošta - 1. etapa (Nemocnice ve Frýdku-Místku, příspěvková organizace)</t>
  </si>
  <si>
    <t>Pořízení zdravotnických přístrojů</t>
  </si>
  <si>
    <t>ODVĚTVÍ ZDRAVOTNICTVÍ CELKEM</t>
  </si>
  <si>
    <t>ODVĚTVÍ ŽIVOTNÍHO PROSTŘEDÍ:</t>
  </si>
  <si>
    <t>Plán rozvoje vodovodů a kanalizací MSK - webová aplikace</t>
  </si>
  <si>
    <t>ODVĚTVÍ ŽIVOTNÍHO PROSTŘEDÍ CELKEM</t>
  </si>
  <si>
    <t>CELKEM</t>
  </si>
  <si>
    <t>PŘEHLED OSTATNÍCH AKCÍ V NÁVRHU ROZPOČTU KRAJE NA ROK 2022, VYVOLÁVAJÍCÍCH NOVÉ A UPRAVENÉ ZÁVAZKY KRAJE
 PRO ROK 2023 A DALŠÍ LÉTA (v tis. Kč)</t>
  </si>
  <si>
    <t>Skutečné výdaje před r. 2021</t>
  </si>
  <si>
    <t>0004, 0005</t>
  </si>
  <si>
    <t>Zastupitelstvo kraje usnesením č. 2/128 ze dne 17.12.2020 rozhodlo zařadit finanční prostředky na zajištění financování operativního leasingu do rozpočtu kraje roku 2022, 2023, 2024, 2025. Rada kraje usnesením č. 22/1401 ze dne 19.7.2021 rozhodla o uzavření smlouvy s ARVAL CZ s.r.o.</t>
  </si>
  <si>
    <t>ODVĚTVÍ FINANCE A SPRÁVA MAJETKU:</t>
  </si>
  <si>
    <t>705</t>
  </si>
  <si>
    <r>
      <t>Pronájem pozemků vyplývající z uzavřených smluv (01329/2012/IM, 01471/2011/IM, 02465/2013/IM, 03511/2016/IM,</t>
    </r>
    <r>
      <rPr>
        <b/>
        <sz val="8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 xml:space="preserve">08063/2018/IM) a pronájem nebytových prostor pro příspěvkovou organizaci Moravskoslezské energetické centrum dle nájemní smlouvy č. 07969/2020/IM. Jedná se o smlouvy na dobu určitou i neurčitou. </t>
    </r>
  </si>
  <si>
    <t>703</t>
  </si>
  <si>
    <t>Ostatní výdaje související s nakládáním s majetkem</t>
  </si>
  <si>
    <t xml:space="preserve">Moravskoslezský kraj uzavřel smlouvu č. 06513/2018/IM na správu pojistných smluv, odborné poradenství, odbornou pomoc při likvidaci pojistných událostí s trváním do 30.6.2023  za odměnu ve výši 12 tis. Kč ročně a smlouvu č. 07969/2020/IM na služby spojené s pronájmem prostor pro příspěvkovou organizaci Moravskoslezské energetické centrum ve výši 735 tis. Kč ročně. Jedná se o smlouvu na dobu neurčitou. </t>
  </si>
  <si>
    <t>x</t>
  </si>
  <si>
    <t>O uzavření smlouvy (02432/2010/FIN) o financování projektu "Moravia-Silesia Regional Infra II (CZ)" ve výši 2.000 mil. Kč,  rozhodlo zastupitelstvo kraje svým usnesením č. 15/1270 ze dne 10.11.2010. Novou smlouvou o úvěru s UniCredit Bank Czech Republic and Slovakia, a. s. došlo ke splacení podstatné části jistiny úvěru od EIB (předčasné splacení 2., 3. a 4. tranše) ve výši 1.178 mil. Kč a rozpočet kraje dále počítá s pravidelnou splátkou zbývajících 2 tranší (1. a 5. tranše) ve výši 76,7 mil. Kč. Závazek trvá do roku 2025.</t>
  </si>
  <si>
    <t>Smlouva o poskytnutí nového úvěrového rámce ve výši 1.000.000 tis. Kč mezi UniCredit Bank Czech Republic and Slovakia, a.s. a Moravskoslezským krajem - splátky jistin</t>
  </si>
  <si>
    <t>O uzavření smlouvy (08462/2018/FIN) o poskytnutí úvěrového rámce mezi UniCredit Bank Czech Republic and Slovakia, a.s. ve výši 1.000 mil. Kč rozhodlo zastupitelstvo kraje svým usnesením č. 10/1084 ze dne 13.12.2018.</t>
  </si>
  <si>
    <t>Smlouva o poskytnutí nového úvěrového rámce ve výši 1.009.700 tis. Kč mezi UniCredit Bank Czech Republic and Slovakia, a. s. a Moravskoslezským krajem II - refinancování úvěru EIB - splátky jistin</t>
  </si>
  <si>
    <t>O uzavření smlouvy (02137/2019/FIN) o úvěru s UniCredit Bank Czech Republic and Slovakia, a.s. ve výši 1.009.700 tis. Kč rozhodlo zastupitelstvo kraje svým usnesením č. 12/1411 ze dne 13.6.2019. Předmětem úvěrové smlouvy je refinancování vybraných tranší (2., 3. a 4. tranše) úvěrového rámce od EIB, kdy cílem předčasného splacení je snížení úrokových nákladů placených krajem. Nový úvěr od UniCredit Bank bude splácen v letech 2020 – 2025.</t>
  </si>
  <si>
    <t>Zastupitelstvo kraje usnesením č. 2/20 ze dne 17. 12. 2020 rozhodlo o uzavření smlouvy (08357/2020/FIN) o úvěru s Českou spořitelnou, a.s. ve výši 3 mld. Kč s úrokovou sazbou 6měsíční PRIBOR se zápornou odchylkou. Předmětem úvěrové smlouvy je financování investičních akcí realizovaných krajem a jeho příspěvkovými organizacemi v letech 2021 – 2024. Úvěr bude splácen v letech 2026 - 2035.</t>
  </si>
  <si>
    <t>ODVĚTVÍ FINANCE A SPRÁVA MAJETKU CELKEM</t>
  </si>
  <si>
    <t>ODVĚTVÍ CHYTRÉHO REGIONU:</t>
  </si>
  <si>
    <t>Centrum veřejných energetiků (Moravskoslezské energetické centrum, příspěvková organizace, Ostrava)</t>
  </si>
  <si>
    <t>Centrum veřejných energetiků bude v rámci celého Moravskoslezského kraje poskytovat poradenství v oblasti energetiky a čisté mobility pro města, obce, malé a střední podniky s cílem transformace energetiky v souladu se závazky a strategickými dokumenty EU a ČR. Projekt bude realizován z Operačního programu Spravedlivá transformace, financován z evropského Fondu pro spravedlivou transformaci. Celkové náklady projektu jsou předpokládány ve výši 200 mil. Kč, z toho podíl Moravskoslezského energetického centra 15 %, tj. 30 mil. Kč, podíl z OP Spravedlivá transformace 85 %, tj. 170 mil. Kč. Jedná se o kofinancování projektu letech 2023-2028.</t>
  </si>
  <si>
    <t>Certifikace ISO 50001 (certifikovaný systém hospodaření s energií), včetně dozorových auditů</t>
  </si>
  <si>
    <t>Závazek vyplývající ze smlouvy č. 03972/2021/EPCH uzavřené s dodavatelem na certifikaci systému hospodaření s energií pro korporaci Moravskoslezského kraje, včetně dvou dozorovaných auditů.</t>
  </si>
  <si>
    <t>Územní energetická koncepce</t>
  </si>
  <si>
    <t xml:space="preserve">Aktualizace územní energetické koncepce v návaznosti na aktualizaci Státní energetické koncepce, uloženou na základě usnesení Vlády České republiky č. 260 ze dne 8.3.2021. </t>
  </si>
  <si>
    <t>ODVĚTVÍ CHYTRÉHO REGIONU CELKEM</t>
  </si>
  <si>
    <t>ODVĚTVÍ PREZENTACE KRAJE A EDIČNÍ PLÁN:</t>
  </si>
  <si>
    <t>Smlouva o spolupráci č. 04813/2021/KH uzavřená mezi Moravskoslezským krajem, statutárním městem Ostrava a Českou televizí Ostrava při výrobě unikátního televizního časosběrného dokumentu, který  by mapoval přípravu a výstavbu významných architektonických staveb v Ostravě.</t>
  </si>
  <si>
    <t>ODVĚTVÍ PREZENTACE KRAJE A EDIČNÍ PLÁN CELKEM</t>
  </si>
  <si>
    <t>ODVĚTVÍ REGIONÁLNÍHO ROZVOJE:</t>
  </si>
  <si>
    <t>Spolufinancování provozu Moravskoslezského inovačního centra Ostrava, a.s.</t>
  </si>
  <si>
    <t>Závazek dofinancovat realizaci této akce je vyvolán jejím zařazením do rozpočtu kraje na rok 2022.</t>
  </si>
  <si>
    <t>Závazek dofinancovat výplatu druhých splátek dotací po předložení závěrečných vyúčtování v roce 2023 je vyvolán zařazením dotačního programu do rozpočtu kraje na rok 2022.</t>
  </si>
  <si>
    <t>Závazek dofinancovat výplatu druhých splátek dotací po předložení závěrečných vyúčtování v roce 2024 je vyvolán zařazením dotačního programu do rozpočtu kraje na rok 2022.</t>
  </si>
  <si>
    <t>Závazek dofinancovat výplatu druhých splátek dotací po předložení závěrečných vyúčtování v roce 2025 je vyvolán zařazením dotačního programu do rozpočtu kraje na rok 2022.</t>
  </si>
  <si>
    <t>ODVĚTVÍ REGIONÁLNÍHO ROZVOJE CELKEM</t>
  </si>
  <si>
    <t>ODVĚTVÍ CESTOVNÍHO RUCHU:</t>
  </si>
  <si>
    <t>Závazek dofinancovat výplatu dalších splátek dotací v letech 2023-2025 je vyvolán zařazením dotačního programu do rozpočtu kraje na rok 2022.</t>
  </si>
  <si>
    <t>Závazek dofinancovat výplatu paušálních plateb a druhých splátek dotací po předložení závěrečných vyúčtování v roce 2023 je vyvolán zařazením dotačního programu do rozpočtu kraje na rok 2022.</t>
  </si>
  <si>
    <t>ODVĚTVÍ CESTOVNÍHO RUCHU CELKEM</t>
  </si>
  <si>
    <t>Chráněné části přírody</t>
  </si>
  <si>
    <t xml:space="preserve">Moravskoslezský kraj zajišťuje údržbu chráněných části přírody na území kraje vyplývající z obecně právních předpisů. V návaznosti na to jsou uzavřené dlouhodobé smlouvy nebo smlouvy na dobu neurčitou s jednotlivými subjekty na tyto činnosti. Závazek Moravskoslezského kraje byl schválen usnesením zasedání zastupitelstva kraje č. 6/520 dne 14.12.2017 a bude upraven na jednání zastupitelstva kraje dne 16.12.2021.              </t>
  </si>
  <si>
    <t xml:space="preserve">Předfinancování příspěvku vybraných obcí konečným žadatelům v dotačním programu zaměřeném na výměnu zdrojů tepla na území Moravskoslezského kraje financovaného z Operačního programu Životní prostředí 2021 – 2027.  Celková předpokládaná výše předfinancování činí 40.000 tis. Kč v letech 2022-2026. S obcemi budou uzavřeny smlouvy, na základě kterých tyto prostředky kraj obdrží zpět, ovšem až po vyplacení dotace konečnému žadateli. </t>
  </si>
  <si>
    <t>Výstavba sportovní haly pro Gymnázium a SPŠEI ve Frenštátě pod Radhoštěm (Gymnázium a Střední průmyslová škola elektrotechniky a informatiky, Frenštát pod Radhoštěm, příspěvková organizace)</t>
  </si>
  <si>
    <t>Podpora rozvoje muzejnictví v Moravskoslezském kraji - příspěvkové organizace (Jednotný systém evidence sbírek muzejní povahy)</t>
  </si>
  <si>
    <t>Dotační program - Podpora obnovy a rozvoje venkova Moravskoslezského kraje 2022</t>
  </si>
  <si>
    <t>Dotační program - Program na podporu přípravy projektové dokumentace 2022</t>
  </si>
  <si>
    <t>Dotační program - Podpora podnikání v Moravskoslezském kraji 2022</t>
  </si>
  <si>
    <t>Dotační program - Podpora systému destinačního managementu turistických oblastí 2022-23</t>
  </si>
  <si>
    <t>Dotační program - Úprava lyžařských běžeckých tras v Moravskoslezském kraji 2022/2023, 2023/2024 a 2024/2025</t>
  </si>
  <si>
    <t>Dotační program - Podpora vědy a výzkumu v Moravskoslezském kraji 2022</t>
  </si>
  <si>
    <t>Dotační program - Program na podporu stáží žáků a studentů ve firmách 2022</t>
  </si>
  <si>
    <t xml:space="preserve">Kotlíkové dotace v Moravskoslezském kraji - 4. grantové schéma </t>
  </si>
  <si>
    <t>Mediální publicita MSK (Ostrava !!! EFEKT (architektonicky významné stavby města Ostravy ve sběrném dokumentu České televize))</t>
  </si>
  <si>
    <t>Nájemné (Pronájem pozemků)</t>
  </si>
  <si>
    <t>Hrazené úroky z úvěrů (Smlouva o financování projektu Moravia-Silesia Regional Infra II - úvěrový rámce od Evropské investiční banky II - platba úroků)</t>
  </si>
  <si>
    <t>Hrazené úroky z úvěrů (Smlouva o poskytnutí nového úvěrového rámce ve výši 1.000.000 tis. Kč mezi UniCredit Bank Czech Republic and Slovakia, a.s. a Moravskoslezským krajem - platba úroků)</t>
  </si>
  <si>
    <t>Hrazené úroky z úvěrů (Smlouva o poskytnutí nového úvěrového rámce ve výši 1.009.700 tis. Kč mezi UniCredit Bank Czech Republic and Slovakia, a. s. a Moravskoslezským krajem II - refinancování úvěru EIB - platba úroků)</t>
  </si>
  <si>
    <t>Hrazené úroky z úvěrů (Smlouva o poskytnutí nového úvěrového rámce ve výši 3 mld. Kč mezi Českou spořitelnou, a. s. a Moravskoslezským krajem - platba úroků)</t>
  </si>
  <si>
    <t>Ostatní běžné výdaje - činnost krajského úřadu (Operativní leasing osobních automobilů II.)</t>
  </si>
  <si>
    <t>Ostatní běžné výdaje - činnost zastupitelstva kraje (Operativní leasing osobních automobilů 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</si>
</sst>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  <font>
      <sz val="10"/>
      <name val="Times New Roman CE"/>
      <family val="1"/>
      <charset val="238"/>
    </font>
    <font>
      <sz val="8"/>
      <color rgb="FF0070C0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9"/>
      <color rgb="FFFF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00">
    <xf numFmtId="0" fontId="0" fillId="0" borderId="0" xfId="0"/>
    <xf numFmtId="0" fontId="4" fillId="0" borderId="0" xfId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justify"/>
    </xf>
    <xf numFmtId="3" fontId="5" fillId="0" borderId="0" xfId="1" applyNumberFormat="1" applyFont="1" applyAlignment="1">
      <alignment vertical="center"/>
    </xf>
    <xf numFmtId="49" fontId="7" fillId="2" borderId="11" xfId="1" applyNumberFormat="1" applyFont="1" applyFill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left" vertical="center" wrapText="1"/>
    </xf>
    <xf numFmtId="3" fontId="9" fillId="0" borderId="20" xfId="1" applyNumberFormat="1" applyFont="1" applyBorder="1" applyAlignment="1">
      <alignment vertical="center"/>
    </xf>
    <xf numFmtId="3" fontId="9" fillId="0" borderId="21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9" fillId="2" borderId="21" xfId="2" applyNumberFormat="1" applyFont="1" applyFill="1" applyBorder="1" applyAlignment="1">
      <alignment vertical="center"/>
    </xf>
    <xf numFmtId="0" fontId="9" fillId="0" borderId="22" xfId="2" applyFont="1" applyBorder="1" applyAlignment="1">
      <alignment horizontal="justify" vertical="center" wrapText="1"/>
    </xf>
    <xf numFmtId="3" fontId="9" fillId="0" borderId="23" xfId="1" applyNumberFormat="1" applyFont="1" applyBorder="1" applyAlignment="1">
      <alignment vertical="center"/>
    </xf>
    <xf numFmtId="0" fontId="9" fillId="0" borderId="19" xfId="1" applyFont="1" applyBorder="1" applyAlignment="1">
      <alignment horizontal="center" vertical="center" wrapText="1"/>
    </xf>
    <xf numFmtId="3" fontId="9" fillId="0" borderId="24" xfId="1" applyNumberFormat="1" applyFont="1" applyBorder="1" applyAlignment="1">
      <alignment vertical="center"/>
    </xf>
    <xf numFmtId="3" fontId="7" fillId="2" borderId="21" xfId="1" applyNumberFormat="1" applyFont="1" applyFill="1" applyBorder="1" applyAlignment="1">
      <alignment vertical="center"/>
    </xf>
    <xf numFmtId="3" fontId="7" fillId="2" borderId="28" xfId="1" applyNumberFormat="1" applyFont="1" applyFill="1" applyBorder="1" applyAlignment="1">
      <alignment horizontal="justify" vertical="center"/>
    </xf>
    <xf numFmtId="0" fontId="9" fillId="0" borderId="18" xfId="1" applyFont="1" applyBorder="1" applyAlignment="1">
      <alignment horizontal="center" vertical="center"/>
    </xf>
    <xf numFmtId="0" fontId="9" fillId="0" borderId="19" xfId="2" applyFont="1" applyBorder="1" applyAlignment="1">
      <alignment horizontal="left" vertical="center" wrapText="1"/>
    </xf>
    <xf numFmtId="3" fontId="9" fillId="0" borderId="29" xfId="1" applyNumberFormat="1" applyFont="1" applyBorder="1" applyAlignment="1">
      <alignment vertical="center"/>
    </xf>
    <xf numFmtId="3" fontId="9" fillId="0" borderId="30" xfId="1" applyNumberFormat="1" applyFont="1" applyBorder="1" applyAlignment="1">
      <alignment horizontal="justify" vertical="center" wrapText="1"/>
    </xf>
    <xf numFmtId="3" fontId="11" fillId="0" borderId="30" xfId="1" applyNumberFormat="1" applyFont="1" applyBorder="1" applyAlignment="1">
      <alignment horizontal="justify" vertical="center" wrapText="1"/>
    </xf>
    <xf numFmtId="3" fontId="7" fillId="2" borderId="34" xfId="1" applyNumberFormat="1" applyFont="1" applyFill="1" applyBorder="1" applyAlignment="1">
      <alignment vertical="center"/>
    </xf>
    <xf numFmtId="3" fontId="7" fillId="2" borderId="35" xfId="1" applyNumberFormat="1" applyFont="1" applyFill="1" applyBorder="1" applyAlignment="1">
      <alignment horizontal="justify" vertical="center"/>
    </xf>
    <xf numFmtId="0" fontId="9" fillId="0" borderId="36" xfId="1" applyFont="1" applyBorder="1" applyAlignment="1">
      <alignment horizontal="center" vertical="center" wrapText="1"/>
    </xf>
    <xf numFmtId="3" fontId="9" fillId="2" borderId="19" xfId="2" applyNumberFormat="1" applyFont="1" applyFill="1" applyBorder="1" applyAlignment="1">
      <alignment vertical="center"/>
    </xf>
    <xf numFmtId="3" fontId="9" fillId="0" borderId="37" xfId="1" applyNumberFormat="1" applyFont="1" applyBorder="1" applyAlignment="1">
      <alignment horizontal="justify" vertical="center"/>
    </xf>
    <xf numFmtId="0" fontId="9" fillId="0" borderId="32" xfId="1" applyFont="1" applyBorder="1" applyAlignment="1">
      <alignment horizontal="center" vertical="center" wrapText="1"/>
    </xf>
    <xf numFmtId="0" fontId="11" fillId="0" borderId="22" xfId="2" applyFont="1" applyBorder="1" applyAlignment="1">
      <alignment horizontal="justify" vertical="center" wrapText="1"/>
    </xf>
    <xf numFmtId="164" fontId="12" fillId="0" borderId="38" xfId="3" applyNumberFormat="1" applyFont="1" applyBorder="1" applyAlignment="1">
      <alignment horizontal="center" vertical="center" wrapText="1"/>
    </xf>
    <xf numFmtId="164" fontId="12" fillId="0" borderId="26" xfId="3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9" fillId="2" borderId="39" xfId="2" applyNumberFormat="1" applyFont="1" applyFill="1" applyBorder="1" applyAlignment="1">
      <alignment vertical="center"/>
    </xf>
    <xf numFmtId="164" fontId="12" fillId="0" borderId="40" xfId="3" applyNumberFormat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left" vertical="center" wrapText="1"/>
    </xf>
    <xf numFmtId="0" fontId="9" fillId="0" borderId="41" xfId="1" applyFont="1" applyBorder="1" applyAlignment="1">
      <alignment horizontal="center" vertical="center"/>
    </xf>
    <xf numFmtId="3" fontId="7" fillId="2" borderId="42" xfId="1" applyNumberFormat="1" applyFont="1" applyFill="1" applyBorder="1" applyAlignment="1">
      <alignment horizontal="justify" vertical="center"/>
    </xf>
    <xf numFmtId="0" fontId="4" fillId="0" borderId="0" xfId="1" applyFont="1" applyAlignment="1">
      <alignment vertical="center"/>
    </xf>
    <xf numFmtId="0" fontId="9" fillId="0" borderId="25" xfId="1" applyFont="1" applyBorder="1" applyAlignment="1">
      <alignment horizontal="center" vertical="center"/>
    </xf>
    <xf numFmtId="164" fontId="12" fillId="0" borderId="19" xfId="3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vertical="center"/>
    </xf>
    <xf numFmtId="3" fontId="11" fillId="0" borderId="43" xfId="1" applyNumberFormat="1" applyFont="1" applyBorder="1" applyAlignment="1">
      <alignment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left" vertical="center" wrapText="1"/>
    </xf>
    <xf numFmtId="3" fontId="9" fillId="0" borderId="45" xfId="1" applyNumberFormat="1" applyFont="1" applyBorder="1" applyAlignment="1">
      <alignment horizontal="right" vertical="center"/>
    </xf>
    <xf numFmtId="3" fontId="9" fillId="0" borderId="46" xfId="1" applyNumberFormat="1" applyFont="1" applyBorder="1" applyAlignment="1">
      <alignment horizontal="right" vertical="center"/>
    </xf>
    <xf numFmtId="0" fontId="13" fillId="0" borderId="19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9" fillId="0" borderId="47" xfId="1" applyFont="1" applyBorder="1" applyAlignment="1">
      <alignment horizontal="left" vertical="center" wrapText="1"/>
    </xf>
    <xf numFmtId="3" fontId="9" fillId="0" borderId="35" xfId="1" applyNumberFormat="1" applyFont="1" applyBorder="1" applyAlignment="1">
      <alignment horizontal="justify" vertical="center" wrapText="1"/>
    </xf>
    <xf numFmtId="0" fontId="9" fillId="0" borderId="48" xfId="1" applyFont="1" applyBorder="1" applyAlignment="1">
      <alignment horizontal="center" vertical="center"/>
    </xf>
    <xf numFmtId="3" fontId="9" fillId="2" borderId="47" xfId="2" applyNumberFormat="1" applyFont="1" applyFill="1" applyBorder="1" applyAlignment="1">
      <alignment vertical="center"/>
    </xf>
    <xf numFmtId="3" fontId="7" fillId="2" borderId="49" xfId="1" applyNumberFormat="1" applyFont="1" applyFill="1" applyBorder="1" applyAlignment="1">
      <alignment vertical="center"/>
    </xf>
    <xf numFmtId="3" fontId="7" fillId="2" borderId="30" xfId="1" applyNumberFormat="1" applyFont="1" applyFill="1" applyBorder="1" applyAlignment="1">
      <alignment horizontal="justify" vertical="center"/>
    </xf>
    <xf numFmtId="3" fontId="7" fillId="2" borderId="10" xfId="1" applyNumberFormat="1" applyFont="1" applyFill="1" applyBorder="1" applyAlignment="1">
      <alignment vertical="center"/>
    </xf>
    <xf numFmtId="3" fontId="7" fillId="2" borderId="53" xfId="1" applyNumberFormat="1" applyFont="1" applyFill="1" applyBorder="1" applyAlignment="1">
      <alignment horizontal="justify" vertical="center"/>
    </xf>
    <xf numFmtId="0" fontId="5" fillId="0" borderId="15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justify" vertical="center"/>
    </xf>
    <xf numFmtId="3" fontId="7" fillId="2" borderId="57" xfId="1" applyNumberFormat="1" applyFont="1" applyFill="1" applyBorder="1" applyAlignment="1">
      <alignment vertical="center"/>
    </xf>
    <xf numFmtId="3" fontId="14" fillId="2" borderId="58" xfId="1" applyNumberFormat="1" applyFont="1" applyFill="1" applyBorder="1" applyAlignment="1">
      <alignment horizontal="justify" vertical="center"/>
    </xf>
    <xf numFmtId="0" fontId="5" fillId="0" borderId="0" xfId="1" applyFont="1" applyAlignment="1">
      <alignment horizontal="justify" vertical="justify"/>
    </xf>
    <xf numFmtId="0" fontId="15" fillId="0" borderId="0" xfId="1" applyFont="1" applyAlignment="1">
      <alignment vertical="center"/>
    </xf>
    <xf numFmtId="0" fontId="9" fillId="0" borderId="31" xfId="4" applyFont="1" applyBorder="1" applyAlignment="1">
      <alignment horizontal="center" vertical="center" wrapText="1"/>
    </xf>
    <xf numFmtId="3" fontId="9" fillId="0" borderId="47" xfId="4" applyNumberFormat="1" applyFont="1" applyBorder="1" applyAlignment="1">
      <alignment vertical="center"/>
    </xf>
    <xf numFmtId="3" fontId="9" fillId="0" borderId="34" xfId="4" applyNumberFormat="1" applyFont="1" applyBorder="1" applyAlignment="1">
      <alignment vertical="center"/>
    </xf>
    <xf numFmtId="3" fontId="7" fillId="2" borderId="43" xfId="4" applyNumberFormat="1" applyFont="1" applyFill="1" applyBorder="1" applyAlignment="1">
      <alignment vertical="center"/>
    </xf>
    <xf numFmtId="3" fontId="7" fillId="2" borderId="35" xfId="4" applyNumberFormat="1" applyFont="1" applyFill="1" applyBorder="1" applyAlignment="1">
      <alignment horizontal="justify" vertical="justify"/>
    </xf>
    <xf numFmtId="49" fontId="9" fillId="0" borderId="39" xfId="4" applyNumberFormat="1" applyFont="1" applyBorder="1" applyAlignment="1">
      <alignment horizontal="center" vertical="center" wrapText="1"/>
    </xf>
    <xf numFmtId="0" fontId="9" fillId="0" borderId="39" xfId="7" applyFont="1" applyBorder="1" applyAlignment="1">
      <alignment vertical="center" wrapText="1"/>
    </xf>
    <xf numFmtId="3" fontId="9" fillId="0" borderId="39" xfId="6" applyNumberFormat="1" applyFont="1" applyBorder="1" applyAlignment="1">
      <alignment horizontal="right" vertical="center" wrapText="1"/>
    </xf>
    <xf numFmtId="3" fontId="9" fillId="0" borderId="39" xfId="4" applyNumberFormat="1" applyFont="1" applyBorder="1" applyAlignment="1">
      <alignment horizontal="right" vertical="center"/>
    </xf>
    <xf numFmtId="0" fontId="9" fillId="0" borderId="61" xfId="6" applyFont="1" applyBorder="1" applyAlignment="1">
      <alignment horizontal="justify" vertical="center" wrapText="1"/>
    </xf>
    <xf numFmtId="0" fontId="7" fillId="0" borderId="25" xfId="4" applyFont="1" applyBorder="1" applyAlignment="1">
      <alignment horizontal="center" vertical="center" wrapText="1"/>
    </xf>
    <xf numFmtId="49" fontId="9" fillId="0" borderId="19" xfId="4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vertical="center" wrapText="1"/>
    </xf>
    <xf numFmtId="3" fontId="9" fillId="0" borderId="44" xfId="4" applyNumberFormat="1" applyFont="1" applyBorder="1" applyAlignment="1">
      <alignment vertical="center"/>
    </xf>
    <xf numFmtId="3" fontId="9" fillId="0" borderId="21" xfId="4" applyNumberFormat="1" applyFont="1" applyBorder="1" applyAlignment="1">
      <alignment vertical="center"/>
    </xf>
    <xf numFmtId="3" fontId="9" fillId="0" borderId="19" xfId="6" applyNumberFormat="1" applyFont="1" applyBorder="1" applyAlignment="1">
      <alignment horizontal="right" vertical="center" wrapText="1"/>
    </xf>
    <xf numFmtId="3" fontId="9" fillId="0" borderId="19" xfId="4" applyNumberFormat="1" applyFont="1" applyBorder="1" applyAlignment="1">
      <alignment horizontal="right" vertical="center"/>
    </xf>
    <xf numFmtId="0" fontId="9" fillId="0" borderId="22" xfId="6" applyFont="1" applyBorder="1" applyAlignment="1">
      <alignment horizontal="justify" vertical="center" wrapText="1"/>
    </xf>
    <xf numFmtId="0" fontId="7" fillId="0" borderId="31" xfId="4" applyFont="1" applyBorder="1" applyAlignment="1">
      <alignment horizontal="center" vertical="center" wrapText="1"/>
    </xf>
    <xf numFmtId="3" fontId="9" fillId="0" borderId="19" xfId="4" applyNumberFormat="1" applyFont="1" applyBorder="1" applyAlignment="1">
      <alignment vertical="center"/>
    </xf>
    <xf numFmtId="3" fontId="9" fillId="0" borderId="19" xfId="7" applyNumberFormat="1" applyFont="1" applyBorder="1" applyAlignment="1">
      <alignment vertical="center"/>
    </xf>
    <xf numFmtId="0" fontId="9" fillId="0" borderId="22" xfId="7" applyFont="1" applyBorder="1" applyAlignment="1">
      <alignment horizontal="justify" vertical="center" wrapText="1"/>
    </xf>
    <xf numFmtId="3" fontId="9" fillId="0" borderId="19" xfId="6" applyNumberFormat="1" applyFont="1" applyBorder="1" applyAlignment="1" applyProtection="1">
      <alignment horizontal="right" vertical="center" wrapText="1"/>
      <protection locked="0"/>
    </xf>
    <xf numFmtId="0" fontId="9" fillId="0" borderId="22" xfId="6" applyFont="1" applyBorder="1" applyAlignment="1" applyProtection="1">
      <alignment horizontal="justify" vertical="center" wrapText="1"/>
      <protection locked="0"/>
    </xf>
    <xf numFmtId="0" fontId="9" fillId="0" borderId="17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left" vertical="center" wrapText="1"/>
    </xf>
    <xf numFmtId="3" fontId="9" fillId="0" borderId="22" xfId="4" applyNumberFormat="1" applyFont="1" applyBorder="1" applyAlignment="1">
      <alignment horizontal="justify" vertical="center"/>
    </xf>
    <xf numFmtId="3" fontId="7" fillId="2" borderId="19" xfId="4" applyNumberFormat="1" applyFont="1" applyFill="1" applyBorder="1" applyAlignment="1">
      <alignment vertical="center"/>
    </xf>
    <xf numFmtId="3" fontId="7" fillId="2" borderId="22" xfId="4" applyNumberFormat="1" applyFont="1" applyFill="1" applyBorder="1" applyAlignment="1">
      <alignment horizontal="justify" vertical="justify"/>
    </xf>
    <xf numFmtId="0" fontId="9" fillId="0" borderId="62" xfId="4" applyFont="1" applyBorder="1" applyAlignment="1">
      <alignment horizontal="center" vertical="center"/>
    </xf>
    <xf numFmtId="0" fontId="9" fillId="0" borderId="63" xfId="4" applyFont="1" applyBorder="1" applyAlignment="1">
      <alignment horizontal="center" vertical="center" wrapText="1"/>
    </xf>
    <xf numFmtId="3" fontId="9" fillId="0" borderId="43" xfId="4" applyNumberFormat="1" applyFont="1" applyBorder="1" applyAlignment="1">
      <alignment vertical="center"/>
    </xf>
    <xf numFmtId="3" fontId="9" fillId="0" borderId="44" xfId="6" applyNumberFormat="1" applyFont="1" applyBorder="1" applyAlignment="1">
      <alignment vertical="center"/>
    </xf>
    <xf numFmtId="3" fontId="9" fillId="0" borderId="19" xfId="6" applyNumberFormat="1" applyFont="1" applyBorder="1" applyAlignment="1">
      <alignment horizontal="right" vertical="center"/>
    </xf>
    <xf numFmtId="3" fontId="7" fillId="2" borderId="21" xfId="4" applyNumberFormat="1" applyFont="1" applyFill="1" applyBorder="1" applyAlignment="1">
      <alignment vertical="center"/>
    </xf>
    <xf numFmtId="3" fontId="7" fillId="2" borderId="30" xfId="4" applyNumberFormat="1" applyFont="1" applyFill="1" applyBorder="1" applyAlignment="1">
      <alignment horizontal="justify" vertical="justify"/>
    </xf>
    <xf numFmtId="0" fontId="9" fillId="0" borderId="19" xfId="6" applyFont="1" applyBorder="1" applyAlignment="1">
      <alignment horizontal="center" vertical="center"/>
    </xf>
    <xf numFmtId="0" fontId="9" fillId="0" borderId="19" xfId="4" applyFont="1" applyBorder="1" applyAlignment="1">
      <alignment horizontal="right" vertical="center" wrapText="1"/>
    </xf>
    <xf numFmtId="3" fontId="9" fillId="0" borderId="19" xfId="6" applyNumberFormat="1" applyFont="1" applyBorder="1" applyAlignment="1">
      <alignment vertical="center"/>
    </xf>
    <xf numFmtId="0" fontId="9" fillId="0" borderId="19" xfId="6" applyFont="1" applyBorder="1" applyAlignment="1">
      <alignment horizontal="center" vertical="center" wrapText="1"/>
    </xf>
    <xf numFmtId="0" fontId="9" fillId="0" borderId="19" xfId="6" applyFont="1" applyBorder="1" applyAlignment="1">
      <alignment horizontal="justify" vertical="center" wrapText="1"/>
    </xf>
    <xf numFmtId="0" fontId="9" fillId="0" borderId="64" xfId="6" applyFont="1" applyBorder="1" applyAlignment="1">
      <alignment horizontal="center" vertical="center" wrapText="1"/>
    </xf>
    <xf numFmtId="0" fontId="9" fillId="0" borderId="39" xfId="6" applyFont="1" applyBorder="1" applyAlignment="1">
      <alignment horizontal="justify" vertical="center" wrapText="1"/>
    </xf>
    <xf numFmtId="3" fontId="9" fillId="0" borderId="47" xfId="4" applyNumberFormat="1" applyFont="1" applyBorder="1" applyAlignment="1">
      <alignment horizontal="right" vertical="center" wrapText="1"/>
    </xf>
    <xf numFmtId="0" fontId="9" fillId="0" borderId="47" xfId="4" applyFont="1" applyBorder="1" applyAlignment="1">
      <alignment horizontal="right" vertical="center" wrapText="1"/>
    </xf>
    <xf numFmtId="3" fontId="9" fillId="0" borderId="47" xfId="6" applyNumberFormat="1" applyFont="1" applyBorder="1" applyAlignment="1">
      <alignment horizontal="right" vertical="center" wrapText="1"/>
    </xf>
    <xf numFmtId="3" fontId="9" fillId="0" borderId="47" xfId="4" applyNumberFormat="1" applyFont="1" applyBorder="1" applyAlignment="1">
      <alignment horizontal="right" vertical="center"/>
    </xf>
    <xf numFmtId="0" fontId="9" fillId="0" borderId="16" xfId="6" applyFont="1" applyBorder="1" applyAlignment="1">
      <alignment horizontal="justify" vertical="center" wrapText="1"/>
    </xf>
    <xf numFmtId="0" fontId="9" fillId="0" borderId="19" xfId="6" applyFont="1" applyBorder="1" applyAlignment="1">
      <alignment vertical="center" wrapText="1"/>
    </xf>
    <xf numFmtId="3" fontId="9" fillId="0" borderId="19" xfId="4" applyNumberFormat="1" applyFont="1" applyBorder="1" applyAlignment="1">
      <alignment horizontal="right" vertical="center" wrapText="1"/>
    </xf>
    <xf numFmtId="3" fontId="7" fillId="2" borderId="68" xfId="4" applyNumberFormat="1" applyFont="1" applyFill="1" applyBorder="1" applyAlignment="1">
      <alignment vertical="center"/>
    </xf>
    <xf numFmtId="3" fontId="7" fillId="2" borderId="69" xfId="4" applyNumberFormat="1" applyFont="1" applyFill="1" applyBorder="1" applyAlignment="1">
      <alignment horizontal="justify" vertical="justify"/>
    </xf>
    <xf numFmtId="3" fontId="7" fillId="2" borderId="57" xfId="4" applyNumberFormat="1" applyFont="1" applyFill="1" applyBorder="1" applyAlignment="1">
      <alignment vertical="center"/>
    </xf>
    <xf numFmtId="3" fontId="7" fillId="2" borderId="70" xfId="4" applyNumberFormat="1" applyFont="1" applyFill="1" applyBorder="1" applyAlignment="1">
      <alignment horizontal="justify" vertical="justify"/>
    </xf>
    <xf numFmtId="0" fontId="9" fillId="0" borderId="17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 wrapText="1"/>
    </xf>
    <xf numFmtId="0" fontId="9" fillId="0" borderId="25" xfId="4" applyFont="1" applyBorder="1" applyAlignment="1">
      <alignment horizontal="center" vertical="center" wrapText="1"/>
    </xf>
    <xf numFmtId="49" fontId="9" fillId="0" borderId="32" xfId="4" applyNumberFormat="1" applyFont="1" applyBorder="1" applyAlignment="1">
      <alignment horizontal="center" vertical="center" wrapText="1"/>
    </xf>
    <xf numFmtId="49" fontId="9" fillId="0" borderId="45" xfId="4" applyNumberFormat="1" applyFont="1" applyBorder="1" applyAlignment="1">
      <alignment horizontal="center" vertical="center" wrapText="1"/>
    </xf>
    <xf numFmtId="0" fontId="9" fillId="0" borderId="19" xfId="5" applyFont="1" applyBorder="1" applyAlignment="1">
      <alignment vertical="center" wrapText="1"/>
    </xf>
    <xf numFmtId="3" fontId="9" fillId="0" borderId="45" xfId="4" applyNumberFormat="1" applyFont="1" applyBorder="1" applyAlignment="1">
      <alignment horizontal="right" vertical="center"/>
    </xf>
    <xf numFmtId="3" fontId="7" fillId="2" borderId="34" xfId="4" applyNumberFormat="1" applyFont="1" applyFill="1" applyBorder="1" applyAlignment="1">
      <alignment vertical="center"/>
    </xf>
    <xf numFmtId="3" fontId="9" fillId="0" borderId="29" xfId="4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vertical="center"/>
    </xf>
    <xf numFmtId="0" fontId="9" fillId="2" borderId="26" xfId="1" applyFont="1" applyFill="1" applyBorder="1" applyAlignment="1">
      <alignment vertical="center"/>
    </xf>
    <xf numFmtId="0" fontId="9" fillId="2" borderId="27" xfId="1" applyFont="1" applyFill="1" applyBorder="1" applyAlignment="1">
      <alignment vertical="center"/>
    </xf>
    <xf numFmtId="0" fontId="7" fillId="0" borderId="15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2" borderId="25" xfId="1" applyFont="1" applyFill="1" applyBorder="1" applyAlignment="1">
      <alignment vertical="center" wrapText="1"/>
    </xf>
    <xf numFmtId="0" fontId="9" fillId="2" borderId="26" xfId="1" applyFont="1" applyFill="1" applyBorder="1" applyAlignment="1">
      <alignment vertical="center" wrapText="1"/>
    </xf>
    <xf numFmtId="0" fontId="9" fillId="2" borderId="27" xfId="1" applyFont="1" applyFill="1" applyBorder="1" applyAlignment="1">
      <alignment vertical="center" wrapText="1"/>
    </xf>
    <xf numFmtId="0" fontId="7" fillId="2" borderId="31" xfId="1" applyFont="1" applyFill="1" applyBorder="1" applyAlignment="1">
      <alignment vertical="center"/>
    </xf>
    <xf numFmtId="0" fontId="7" fillId="2" borderId="32" xfId="1" applyFont="1" applyFill="1" applyBorder="1" applyAlignment="1">
      <alignment vertical="center"/>
    </xf>
    <xf numFmtId="0" fontId="7" fillId="2" borderId="33" xfId="1" applyFont="1" applyFill="1" applyBorder="1" applyAlignment="1">
      <alignment vertical="center"/>
    </xf>
    <xf numFmtId="0" fontId="9" fillId="2" borderId="32" xfId="1" applyFont="1" applyFill="1" applyBorder="1" applyAlignment="1">
      <alignment vertical="center"/>
    </xf>
    <xf numFmtId="0" fontId="9" fillId="2" borderId="33" xfId="1" applyFont="1" applyFill="1" applyBorder="1" applyAlignment="1">
      <alignment vertical="center"/>
    </xf>
    <xf numFmtId="0" fontId="7" fillId="2" borderId="50" xfId="1" applyFont="1" applyFill="1" applyBorder="1" applyAlignment="1">
      <alignment vertical="center"/>
    </xf>
    <xf numFmtId="0" fontId="7" fillId="2" borderId="51" xfId="1" applyFont="1" applyFill="1" applyBorder="1" applyAlignment="1">
      <alignment vertical="center"/>
    </xf>
    <xf numFmtId="0" fontId="7" fillId="2" borderId="52" xfId="1" applyFont="1" applyFill="1" applyBorder="1" applyAlignment="1">
      <alignment vertical="center"/>
    </xf>
    <xf numFmtId="0" fontId="7" fillId="2" borderId="54" xfId="1" applyFont="1" applyFill="1" applyBorder="1" applyAlignment="1">
      <alignment vertical="center"/>
    </xf>
    <xf numFmtId="0" fontId="9" fillId="2" borderId="55" xfId="1" applyFont="1" applyFill="1" applyBorder="1" applyAlignment="1">
      <alignment vertical="center"/>
    </xf>
    <xf numFmtId="0" fontId="9" fillId="2" borderId="56" xfId="1" applyFont="1" applyFill="1" applyBorder="1" applyAlignment="1">
      <alignment vertical="center"/>
    </xf>
    <xf numFmtId="0" fontId="7" fillId="0" borderId="31" xfId="1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 wrapText="1"/>
    </xf>
    <xf numFmtId="0" fontId="7" fillId="0" borderId="35" xfId="1" applyFont="1" applyBorder="1" applyAlignment="1">
      <alignment horizontal="left" vertical="center" wrapText="1"/>
    </xf>
    <xf numFmtId="0" fontId="7" fillId="0" borderId="59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60" xfId="1" applyFont="1" applyBorder="1" applyAlignment="1">
      <alignment horizontal="left" vertical="center" wrapText="1"/>
    </xf>
    <xf numFmtId="0" fontId="7" fillId="2" borderId="25" xfId="4" applyFont="1" applyFill="1" applyBorder="1" applyAlignment="1">
      <alignment vertical="center" wrapText="1"/>
    </xf>
    <xf numFmtId="0" fontId="7" fillId="2" borderId="26" xfId="4" applyFont="1" applyFill="1" applyBorder="1" applyAlignment="1">
      <alignment vertical="center" wrapText="1"/>
    </xf>
    <xf numFmtId="0" fontId="7" fillId="2" borderId="33" xfId="4" applyFont="1" applyFill="1" applyBorder="1" applyAlignment="1">
      <alignment vertical="center" wrapText="1"/>
    </xf>
    <xf numFmtId="0" fontId="7" fillId="2" borderId="27" xfId="4" applyFont="1" applyFill="1" applyBorder="1" applyAlignment="1">
      <alignment vertical="center" wrapText="1"/>
    </xf>
    <xf numFmtId="3" fontId="9" fillId="0" borderId="71" xfId="4" applyNumberFormat="1" applyFont="1" applyBorder="1" applyAlignment="1">
      <alignment horizontal="justify" vertical="center" wrapText="1"/>
    </xf>
    <xf numFmtId="3" fontId="9" fillId="0" borderId="61" xfId="4" applyNumberFormat="1" applyFont="1" applyBorder="1" applyAlignment="1">
      <alignment horizontal="justify" vertical="center" wrapText="1"/>
    </xf>
    <xf numFmtId="0" fontId="9" fillId="0" borderId="48" xfId="4" applyFont="1" applyBorder="1" applyAlignment="1">
      <alignment horizontal="center" vertical="center" wrapText="1"/>
    </xf>
    <xf numFmtId="0" fontId="9" fillId="0" borderId="72" xfId="4" applyFont="1" applyBorder="1" applyAlignment="1">
      <alignment horizontal="center" vertical="center" wrapText="1"/>
    </xf>
    <xf numFmtId="0" fontId="9" fillId="0" borderId="73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7" fillId="2" borderId="17" xfId="4" applyFont="1" applyFill="1" applyBorder="1" applyAlignment="1">
      <alignment vertical="center"/>
    </xf>
    <xf numFmtId="0" fontId="7" fillId="2" borderId="19" xfId="4" applyFont="1" applyFill="1" applyBorder="1" applyAlignment="1">
      <alignment vertical="center"/>
    </xf>
    <xf numFmtId="0" fontId="7" fillId="2" borderId="65" xfId="4" applyFont="1" applyFill="1" applyBorder="1" applyAlignment="1">
      <alignment vertical="center"/>
    </xf>
    <xf numFmtId="0" fontId="9" fillId="2" borderId="66" xfId="4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7" fillId="2" borderId="54" xfId="4" applyFont="1" applyFill="1" applyBorder="1" applyAlignment="1">
      <alignment vertical="center"/>
    </xf>
    <xf numFmtId="0" fontId="9" fillId="2" borderId="55" xfId="4" applyFont="1" applyFill="1" applyBorder="1" applyAlignment="1">
      <alignment vertical="center"/>
    </xf>
    <xf numFmtId="0" fontId="9" fillId="2" borderId="56" xfId="4" applyFont="1" applyFill="1" applyBorder="1" applyAlignment="1">
      <alignment vertical="center"/>
    </xf>
    <xf numFmtId="0" fontId="7" fillId="2" borderId="31" xfId="4" applyFont="1" applyFill="1" applyBorder="1" applyAlignment="1">
      <alignment vertical="center"/>
    </xf>
    <xf numFmtId="0" fontId="7" fillId="2" borderId="32" xfId="4" applyFont="1" applyFill="1" applyBorder="1" applyAlignment="1">
      <alignment vertical="center"/>
    </xf>
    <xf numFmtId="0" fontId="7" fillId="2" borderId="33" xfId="4" applyFont="1" applyFill="1" applyBorder="1" applyAlignment="1">
      <alignment vertical="center"/>
    </xf>
    <xf numFmtId="0" fontId="9" fillId="2" borderId="19" xfId="4" applyFont="1" applyFill="1" applyBorder="1" applyAlignment="1">
      <alignment vertical="center"/>
    </xf>
    <xf numFmtId="0" fontId="7" fillId="0" borderId="25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</cellXfs>
  <cellStyles count="8">
    <cellStyle name="Normální" xfId="0" builtinId="0"/>
    <cellStyle name="Normální 3" xfId="1" xr:uid="{FD2386AA-6E30-4608-A06A-57E1B3D40FA6}"/>
    <cellStyle name="Normální 3 2" xfId="4" xr:uid="{B25436CF-6D96-47BE-81C2-5289B5AE7A1D}"/>
    <cellStyle name="Normální 6 3" xfId="5" xr:uid="{D97EB581-EE00-40C9-89E9-B69EB97CC4AD}"/>
    <cellStyle name="Normální 6 3 4" xfId="7" xr:uid="{4C2748B7-EF69-42C1-8CCF-CE0F2C921AC1}"/>
    <cellStyle name="normální_číselníky MSK" xfId="3" xr:uid="{14A0CA83-5DD6-497A-BF33-EB6CF5D0C94B}"/>
    <cellStyle name="normální_EU akce-upr 2" xfId="6" xr:uid="{64E0F496-F116-4058-B61C-6F8EB9AE134B}"/>
    <cellStyle name="normální_List1" xfId="2" xr:uid="{B5E61764-EB80-4344-A138-93517200B6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7B87-02FA-4277-BA7D-81CAAFBCD504}">
  <sheetPr>
    <pageSetUpPr fitToPage="1"/>
  </sheetPr>
  <dimension ref="A1:R180"/>
  <sheetViews>
    <sheetView tabSelected="1" zoomScaleNormal="100" zoomScaleSheetLayoutView="100" workbookViewId="0">
      <pane ySplit="4" topLeftCell="A5" activePane="bottomLeft" state="frozen"/>
      <selection pane="bottomLeft" activeCell="N5" sqref="N5"/>
    </sheetView>
  </sheetViews>
  <sheetFormatPr defaultRowHeight="11.25" x14ac:dyDescent="0.25"/>
  <cols>
    <col min="1" max="1" width="6.5703125" style="3" customWidth="1"/>
    <col min="2" max="2" width="9.140625" style="63" hidden="1" customWidth="1"/>
    <col min="3" max="3" width="44.7109375" style="3" customWidth="1"/>
    <col min="4" max="5" width="9.7109375" style="3" customWidth="1"/>
    <col min="6" max="6" width="10.7109375" style="3" customWidth="1"/>
    <col min="7" max="12" width="9.5703125" style="3" customWidth="1"/>
    <col min="13" max="13" width="39.5703125" style="67" customWidth="1"/>
    <col min="14" max="14" width="9.140625" style="3" customWidth="1"/>
    <col min="15" max="16384" width="9.140625" style="3"/>
  </cols>
  <sheetData>
    <row r="1" spans="1:18" ht="36" customHeight="1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"/>
      <c r="O1" s="2"/>
      <c r="P1" s="2"/>
      <c r="Q1" s="2"/>
      <c r="R1" s="1"/>
    </row>
    <row r="2" spans="1:18" ht="12" thickBot="1" x14ac:dyDescent="0.3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6" t="s">
        <v>1</v>
      </c>
      <c r="O2" s="7"/>
      <c r="P2" s="7"/>
      <c r="Q2" s="7"/>
    </row>
    <row r="3" spans="1:18" ht="24" customHeight="1" x14ac:dyDescent="0.25">
      <c r="A3" s="134" t="s">
        <v>2</v>
      </c>
      <c r="B3" s="136" t="s">
        <v>3</v>
      </c>
      <c r="C3" s="138" t="s">
        <v>4</v>
      </c>
      <c r="D3" s="140" t="s">
        <v>5</v>
      </c>
      <c r="E3" s="142" t="s">
        <v>6</v>
      </c>
      <c r="F3" s="140" t="s">
        <v>7</v>
      </c>
      <c r="G3" s="140" t="s">
        <v>8</v>
      </c>
      <c r="H3" s="144" t="s">
        <v>9</v>
      </c>
      <c r="I3" s="145"/>
      <c r="J3" s="145"/>
      <c r="K3" s="145"/>
      <c r="L3" s="146"/>
      <c r="M3" s="147" t="s">
        <v>10</v>
      </c>
    </row>
    <row r="4" spans="1:18" ht="24" customHeight="1" thickBot="1" x14ac:dyDescent="0.3">
      <c r="A4" s="135"/>
      <c r="B4" s="137"/>
      <c r="C4" s="139"/>
      <c r="D4" s="141"/>
      <c r="E4" s="143"/>
      <c r="F4" s="141"/>
      <c r="G4" s="141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148"/>
    </row>
    <row r="5" spans="1:18" s="4" customFormat="1" ht="18" customHeight="1" x14ac:dyDescent="0.25">
      <c r="A5" s="152" t="s">
        <v>16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8" s="4" customFormat="1" ht="24" customHeight="1" x14ac:dyDescent="0.25">
      <c r="A6" s="9">
        <v>12</v>
      </c>
      <c r="B6" s="10">
        <v>4077</v>
      </c>
      <c r="C6" s="11" t="s">
        <v>17</v>
      </c>
      <c r="D6" s="12">
        <v>125216</v>
      </c>
      <c r="E6" s="13">
        <v>0</v>
      </c>
      <c r="F6" s="14">
        <v>327</v>
      </c>
      <c r="G6" s="12">
        <v>2648.7</v>
      </c>
      <c r="H6" s="15">
        <v>17710</v>
      </c>
      <c r="I6" s="14">
        <v>15200</v>
      </c>
      <c r="J6" s="14">
        <v>0</v>
      </c>
      <c r="K6" s="14">
        <v>0</v>
      </c>
      <c r="L6" s="14">
        <v>0</v>
      </c>
      <c r="M6" s="16" t="s">
        <v>18</v>
      </c>
    </row>
    <row r="7" spans="1:18" s="4" customFormat="1" ht="31.5" x14ac:dyDescent="0.25">
      <c r="A7" s="9">
        <v>15</v>
      </c>
      <c r="B7" s="10">
        <v>5337</v>
      </c>
      <c r="C7" s="11" t="s">
        <v>19</v>
      </c>
      <c r="D7" s="17">
        <v>11360</v>
      </c>
      <c r="E7" s="13">
        <v>0</v>
      </c>
      <c r="F7" s="14">
        <v>40495.034119999997</v>
      </c>
      <c r="G7" s="12">
        <v>27889.72</v>
      </c>
      <c r="H7" s="15">
        <v>11360</v>
      </c>
      <c r="I7" s="14">
        <v>0</v>
      </c>
      <c r="J7" s="14">
        <v>0</v>
      </c>
      <c r="K7" s="14">
        <v>0</v>
      </c>
      <c r="L7" s="14">
        <v>0</v>
      </c>
      <c r="M7" s="16" t="s">
        <v>20</v>
      </c>
    </row>
    <row r="8" spans="1:18" s="4" customFormat="1" ht="31.5" x14ac:dyDescent="0.25">
      <c r="A8" s="9">
        <v>17</v>
      </c>
      <c r="B8" s="10">
        <v>5338</v>
      </c>
      <c r="C8" s="11" t="s">
        <v>21</v>
      </c>
      <c r="D8" s="17">
        <v>7430</v>
      </c>
      <c r="E8" s="13">
        <v>0</v>
      </c>
      <c r="F8" s="14">
        <v>28974.426449999999</v>
      </c>
      <c r="G8" s="12">
        <v>7890</v>
      </c>
      <c r="H8" s="15">
        <v>7430</v>
      </c>
      <c r="I8" s="14">
        <v>0</v>
      </c>
      <c r="J8" s="14">
        <v>0</v>
      </c>
      <c r="K8" s="14">
        <v>0</v>
      </c>
      <c r="L8" s="14">
        <v>0</v>
      </c>
      <c r="M8" s="16" t="s">
        <v>20</v>
      </c>
    </row>
    <row r="9" spans="1:18" s="4" customFormat="1" ht="31.5" x14ac:dyDescent="0.25">
      <c r="A9" s="9">
        <v>19</v>
      </c>
      <c r="B9" s="18">
        <v>5339</v>
      </c>
      <c r="C9" s="11" t="s">
        <v>22</v>
      </c>
      <c r="D9" s="19">
        <v>1500</v>
      </c>
      <c r="E9" s="13">
        <v>0</v>
      </c>
      <c r="F9" s="14">
        <v>5490.7898000000005</v>
      </c>
      <c r="G9" s="12">
        <v>4076.16</v>
      </c>
      <c r="H9" s="15">
        <v>1500</v>
      </c>
      <c r="I9" s="14">
        <v>0</v>
      </c>
      <c r="J9" s="14">
        <v>0</v>
      </c>
      <c r="K9" s="14">
        <v>0</v>
      </c>
      <c r="L9" s="14">
        <v>0</v>
      </c>
      <c r="M9" s="16" t="s">
        <v>20</v>
      </c>
    </row>
    <row r="10" spans="1:18" s="4" customFormat="1" ht="27.75" customHeight="1" x14ac:dyDescent="0.25">
      <c r="A10" s="155" t="s">
        <v>23</v>
      </c>
      <c r="B10" s="156"/>
      <c r="C10" s="157"/>
      <c r="D10" s="20">
        <f>SUM(D6:D9)</f>
        <v>145506</v>
      </c>
      <c r="E10" s="20">
        <f t="shared" ref="E10:L10" si="0">SUM(E6:E9)</f>
        <v>0</v>
      </c>
      <c r="F10" s="20">
        <f t="shared" si="0"/>
        <v>75287.250369999994</v>
      </c>
      <c r="G10" s="20">
        <f t="shared" si="0"/>
        <v>42504.58</v>
      </c>
      <c r="H10" s="20">
        <f t="shared" si="0"/>
        <v>38000</v>
      </c>
      <c r="I10" s="20">
        <f t="shared" si="0"/>
        <v>15200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1"/>
    </row>
    <row r="11" spans="1:18" s="4" customFormat="1" ht="18" customHeight="1" x14ac:dyDescent="0.25">
      <c r="A11" s="152" t="s">
        <v>24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4"/>
    </row>
    <row r="12" spans="1:18" s="4" customFormat="1" ht="35.25" customHeight="1" x14ac:dyDescent="0.25">
      <c r="A12" s="9">
        <v>43</v>
      </c>
      <c r="B12" s="22">
        <v>5057</v>
      </c>
      <c r="C12" s="23" t="s">
        <v>25</v>
      </c>
      <c r="D12" s="12">
        <v>202048.23152</v>
      </c>
      <c r="E12" s="24">
        <v>0</v>
      </c>
      <c r="F12" s="14">
        <v>157282.68152000001</v>
      </c>
      <c r="G12" s="12">
        <v>24396.55</v>
      </c>
      <c r="H12" s="15">
        <v>19507</v>
      </c>
      <c r="I12" s="14">
        <v>861</v>
      </c>
      <c r="J12" s="14">
        <v>0</v>
      </c>
      <c r="K12" s="14">
        <v>0</v>
      </c>
      <c r="L12" s="14">
        <v>0</v>
      </c>
      <c r="M12" s="25" t="s">
        <v>26</v>
      </c>
    </row>
    <row r="13" spans="1:18" s="4" customFormat="1" ht="31.5" x14ac:dyDescent="0.25">
      <c r="A13" s="9">
        <v>45</v>
      </c>
      <c r="B13" s="22">
        <v>5344</v>
      </c>
      <c r="C13" s="23" t="s">
        <v>27</v>
      </c>
      <c r="D13" s="12">
        <v>50000</v>
      </c>
      <c r="E13" s="24">
        <v>0</v>
      </c>
      <c r="F13" s="14">
        <v>0</v>
      </c>
      <c r="G13" s="12">
        <v>3222</v>
      </c>
      <c r="H13" s="15">
        <v>50000</v>
      </c>
      <c r="I13" s="14">
        <v>0</v>
      </c>
      <c r="J13" s="14">
        <v>0</v>
      </c>
      <c r="K13" s="14">
        <v>0</v>
      </c>
      <c r="L13" s="14">
        <v>0</v>
      </c>
      <c r="M13" s="16" t="s">
        <v>20</v>
      </c>
    </row>
    <row r="14" spans="1:18" s="4" customFormat="1" ht="31.5" x14ac:dyDescent="0.25">
      <c r="A14" s="9">
        <v>47</v>
      </c>
      <c r="B14" s="22">
        <v>5313</v>
      </c>
      <c r="C14" s="23" t="s">
        <v>28</v>
      </c>
      <c r="D14" s="12">
        <v>1500</v>
      </c>
      <c r="E14" s="24">
        <v>0</v>
      </c>
      <c r="F14" s="14">
        <v>3699.9380000000001</v>
      </c>
      <c r="G14" s="12">
        <v>370.56</v>
      </c>
      <c r="H14" s="15">
        <v>1500</v>
      </c>
      <c r="I14" s="14">
        <v>0</v>
      </c>
      <c r="J14" s="14">
        <v>0</v>
      </c>
      <c r="K14" s="14">
        <v>0</v>
      </c>
      <c r="L14" s="14">
        <v>0</v>
      </c>
      <c r="M14" s="16" t="s">
        <v>20</v>
      </c>
    </row>
    <row r="15" spans="1:18" s="4" customFormat="1" ht="24" customHeight="1" x14ac:dyDescent="0.25">
      <c r="A15" s="9">
        <v>49</v>
      </c>
      <c r="B15" s="22">
        <v>5953</v>
      </c>
      <c r="C15" s="23" t="s">
        <v>29</v>
      </c>
      <c r="D15" s="12">
        <v>70000</v>
      </c>
      <c r="E15" s="24">
        <v>0</v>
      </c>
      <c r="F15" s="14">
        <v>0</v>
      </c>
      <c r="G15" s="12">
        <v>0</v>
      </c>
      <c r="H15" s="15">
        <v>30000</v>
      </c>
      <c r="I15" s="14">
        <v>20000</v>
      </c>
      <c r="J15" s="14">
        <v>10000</v>
      </c>
      <c r="K15" s="14">
        <v>10000</v>
      </c>
      <c r="L15" s="14">
        <v>0</v>
      </c>
      <c r="M15" s="26" t="s">
        <v>30</v>
      </c>
    </row>
    <row r="16" spans="1:18" s="4" customFormat="1" ht="15.75" customHeight="1" x14ac:dyDescent="0.25">
      <c r="A16" s="158" t="s">
        <v>31</v>
      </c>
      <c r="B16" s="159"/>
      <c r="C16" s="160"/>
      <c r="D16" s="27">
        <f>SUM(D12:D15)</f>
        <v>323548.23152000003</v>
      </c>
      <c r="E16" s="27">
        <f t="shared" ref="E16:L16" si="1">SUM(E12:E15)</f>
        <v>0</v>
      </c>
      <c r="F16" s="27">
        <f t="shared" si="1"/>
        <v>160982.61952000001</v>
      </c>
      <c r="G16" s="27">
        <f t="shared" si="1"/>
        <v>27989.11</v>
      </c>
      <c r="H16" s="27">
        <f t="shared" si="1"/>
        <v>101007</v>
      </c>
      <c r="I16" s="27">
        <f t="shared" si="1"/>
        <v>20861</v>
      </c>
      <c r="J16" s="27">
        <f t="shared" si="1"/>
        <v>10000</v>
      </c>
      <c r="K16" s="27">
        <f t="shared" si="1"/>
        <v>10000</v>
      </c>
      <c r="L16" s="27">
        <f t="shared" si="1"/>
        <v>0</v>
      </c>
      <c r="M16" s="28"/>
    </row>
    <row r="17" spans="1:13" ht="18" customHeight="1" x14ac:dyDescent="0.25">
      <c r="A17" s="152" t="s">
        <v>32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4"/>
    </row>
    <row r="18" spans="1:13" ht="73.5" x14ac:dyDescent="0.25">
      <c r="A18" s="9">
        <v>75</v>
      </c>
      <c r="B18" s="29">
        <v>4355</v>
      </c>
      <c r="C18" s="11" t="s">
        <v>33</v>
      </c>
      <c r="D18" s="12">
        <v>50000</v>
      </c>
      <c r="E18" s="13">
        <v>0</v>
      </c>
      <c r="F18" s="14">
        <v>1877838</v>
      </c>
      <c r="G18" s="12">
        <v>330227</v>
      </c>
      <c r="H18" s="30">
        <v>50000</v>
      </c>
      <c r="I18" s="14">
        <v>0</v>
      </c>
      <c r="J18" s="14">
        <v>0</v>
      </c>
      <c r="K18" s="14">
        <v>0</v>
      </c>
      <c r="L18" s="14">
        <v>0</v>
      </c>
      <c r="M18" s="31" t="s">
        <v>34</v>
      </c>
    </row>
    <row r="19" spans="1:13" ht="24" customHeight="1" x14ac:dyDescent="0.25">
      <c r="A19" s="9">
        <v>77</v>
      </c>
      <c r="B19" s="32">
        <v>4450</v>
      </c>
      <c r="C19" s="11" t="s">
        <v>35</v>
      </c>
      <c r="D19" s="12">
        <v>4000</v>
      </c>
      <c r="E19" s="13">
        <v>0</v>
      </c>
      <c r="F19" s="14">
        <v>0</v>
      </c>
      <c r="G19" s="12">
        <v>0</v>
      </c>
      <c r="H19" s="30">
        <v>4000</v>
      </c>
      <c r="I19" s="14">
        <v>0</v>
      </c>
      <c r="J19" s="14">
        <v>0</v>
      </c>
      <c r="K19" s="14">
        <v>0</v>
      </c>
      <c r="L19" s="14">
        <v>0</v>
      </c>
      <c r="M19" s="33" t="s">
        <v>30</v>
      </c>
    </row>
    <row r="20" spans="1:13" ht="34.5" customHeight="1" x14ac:dyDescent="0.25">
      <c r="A20" s="9">
        <v>79</v>
      </c>
      <c r="B20" s="32">
        <v>4123</v>
      </c>
      <c r="C20" s="11" t="s">
        <v>36</v>
      </c>
      <c r="D20" s="12">
        <v>3626</v>
      </c>
      <c r="E20" s="13">
        <v>0</v>
      </c>
      <c r="F20" s="14">
        <v>0</v>
      </c>
      <c r="G20" s="12">
        <v>1206</v>
      </c>
      <c r="H20" s="30">
        <v>900</v>
      </c>
      <c r="I20" s="14">
        <v>750</v>
      </c>
      <c r="J20" s="14">
        <v>440</v>
      </c>
      <c r="K20" s="14">
        <v>330</v>
      </c>
      <c r="L20" s="14">
        <v>0</v>
      </c>
      <c r="M20" s="33" t="s">
        <v>30</v>
      </c>
    </row>
    <row r="21" spans="1:13" ht="34.5" customHeight="1" x14ac:dyDescent="0.25">
      <c r="A21" s="9">
        <v>81</v>
      </c>
      <c r="B21" s="34">
        <v>5741</v>
      </c>
      <c r="C21" s="11" t="s">
        <v>37</v>
      </c>
      <c r="D21" s="12">
        <v>9000</v>
      </c>
      <c r="E21" s="13">
        <v>0</v>
      </c>
      <c r="F21" s="14">
        <v>0</v>
      </c>
      <c r="G21" s="12">
        <v>0</v>
      </c>
      <c r="H21" s="30">
        <v>9000</v>
      </c>
      <c r="I21" s="14">
        <v>0</v>
      </c>
      <c r="J21" s="14">
        <v>0</v>
      </c>
      <c r="K21" s="14">
        <v>0</v>
      </c>
      <c r="L21" s="14">
        <v>0</v>
      </c>
      <c r="M21" s="33" t="s">
        <v>30</v>
      </c>
    </row>
    <row r="22" spans="1:13" ht="34.5" customHeight="1" x14ac:dyDescent="0.25">
      <c r="A22" s="9">
        <v>83</v>
      </c>
      <c r="B22" s="35">
        <v>4188</v>
      </c>
      <c r="C22" s="11" t="s">
        <v>38</v>
      </c>
      <c r="D22" s="12">
        <v>6000</v>
      </c>
      <c r="E22" s="13">
        <v>0</v>
      </c>
      <c r="F22" s="14">
        <v>0</v>
      </c>
      <c r="G22" s="12">
        <v>0</v>
      </c>
      <c r="H22" s="30">
        <v>6000</v>
      </c>
      <c r="I22" s="14">
        <v>0</v>
      </c>
      <c r="J22" s="14">
        <v>0</v>
      </c>
      <c r="K22" s="14">
        <v>0</v>
      </c>
      <c r="L22" s="14">
        <v>0</v>
      </c>
      <c r="M22" s="33" t="s">
        <v>30</v>
      </c>
    </row>
    <row r="23" spans="1:13" ht="34.5" customHeight="1" x14ac:dyDescent="0.25">
      <c r="A23" s="9">
        <v>85</v>
      </c>
      <c r="B23" s="35">
        <v>4189</v>
      </c>
      <c r="C23" s="11" t="s">
        <v>39</v>
      </c>
      <c r="D23" s="12">
        <v>7000</v>
      </c>
      <c r="E23" s="13">
        <v>0</v>
      </c>
      <c r="F23" s="14">
        <v>0</v>
      </c>
      <c r="G23" s="12">
        <v>0</v>
      </c>
      <c r="H23" s="30">
        <v>7000</v>
      </c>
      <c r="I23" s="14">
        <v>0</v>
      </c>
      <c r="J23" s="14">
        <v>0</v>
      </c>
      <c r="K23" s="14">
        <v>0</v>
      </c>
      <c r="L23" s="14">
        <v>0</v>
      </c>
      <c r="M23" s="33" t="s">
        <v>30</v>
      </c>
    </row>
    <row r="24" spans="1:13" ht="34.5" customHeight="1" x14ac:dyDescent="0.25">
      <c r="A24" s="9">
        <v>87</v>
      </c>
      <c r="B24" s="35">
        <v>4190</v>
      </c>
      <c r="C24" s="11" t="s">
        <v>40</v>
      </c>
      <c r="D24" s="12">
        <v>92000</v>
      </c>
      <c r="E24" s="13">
        <v>0</v>
      </c>
      <c r="F24" s="14">
        <v>0</v>
      </c>
      <c r="G24" s="12">
        <v>0</v>
      </c>
      <c r="H24" s="30">
        <v>40000</v>
      </c>
      <c r="I24" s="14">
        <v>52000</v>
      </c>
      <c r="J24" s="14">
        <v>0</v>
      </c>
      <c r="K24" s="14">
        <v>0</v>
      </c>
      <c r="L24" s="14">
        <v>0</v>
      </c>
      <c r="M24" s="33" t="s">
        <v>30</v>
      </c>
    </row>
    <row r="25" spans="1:13" ht="34.5" customHeight="1" x14ac:dyDescent="0.25">
      <c r="A25" s="9">
        <v>89</v>
      </c>
      <c r="B25" s="35">
        <v>4191</v>
      </c>
      <c r="C25" s="11" t="s">
        <v>41</v>
      </c>
      <c r="D25" s="12">
        <v>41000</v>
      </c>
      <c r="E25" s="13">
        <v>0</v>
      </c>
      <c r="F25" s="14">
        <v>0</v>
      </c>
      <c r="G25" s="12">
        <v>0</v>
      </c>
      <c r="H25" s="30">
        <v>41000</v>
      </c>
      <c r="I25" s="14">
        <v>0</v>
      </c>
      <c r="J25" s="14">
        <v>0</v>
      </c>
      <c r="K25" s="14">
        <v>0</v>
      </c>
      <c r="L25" s="14">
        <v>0</v>
      </c>
      <c r="M25" s="33" t="s">
        <v>30</v>
      </c>
    </row>
    <row r="26" spans="1:13" ht="24" customHeight="1" x14ac:dyDescent="0.25">
      <c r="A26" s="9">
        <v>91</v>
      </c>
      <c r="B26" s="35">
        <v>4192</v>
      </c>
      <c r="C26" s="11" t="s">
        <v>42</v>
      </c>
      <c r="D26" s="12">
        <v>60000</v>
      </c>
      <c r="E26" s="13">
        <v>0</v>
      </c>
      <c r="F26" s="14">
        <v>0</v>
      </c>
      <c r="G26" s="12">
        <v>0</v>
      </c>
      <c r="H26" s="30">
        <v>60000</v>
      </c>
      <c r="I26" s="14">
        <v>0</v>
      </c>
      <c r="J26" s="14">
        <v>0</v>
      </c>
      <c r="K26" s="14">
        <v>0</v>
      </c>
      <c r="L26" s="14">
        <v>0</v>
      </c>
      <c r="M26" s="33" t="s">
        <v>30</v>
      </c>
    </row>
    <row r="27" spans="1:13" ht="34.5" customHeight="1" x14ac:dyDescent="0.25">
      <c r="A27" s="9">
        <v>93</v>
      </c>
      <c r="B27" s="35">
        <v>4193</v>
      </c>
      <c r="C27" s="11" t="s">
        <v>43</v>
      </c>
      <c r="D27" s="12">
        <v>4000</v>
      </c>
      <c r="E27" s="13">
        <v>0</v>
      </c>
      <c r="F27" s="14">
        <v>0</v>
      </c>
      <c r="G27" s="12">
        <v>0</v>
      </c>
      <c r="H27" s="30">
        <v>4000</v>
      </c>
      <c r="I27" s="14">
        <v>0</v>
      </c>
      <c r="J27" s="14">
        <v>0</v>
      </c>
      <c r="K27" s="14">
        <v>0</v>
      </c>
      <c r="L27" s="14">
        <v>0</v>
      </c>
      <c r="M27" s="33" t="s">
        <v>30</v>
      </c>
    </row>
    <row r="28" spans="1:13" ht="24" customHeight="1" x14ac:dyDescent="0.25">
      <c r="A28" s="9">
        <v>95</v>
      </c>
      <c r="B28" s="35">
        <v>4194</v>
      </c>
      <c r="C28" s="11" t="s">
        <v>44</v>
      </c>
      <c r="D28" s="12">
        <v>19500</v>
      </c>
      <c r="E28" s="13">
        <v>0</v>
      </c>
      <c r="F28" s="14">
        <v>0</v>
      </c>
      <c r="G28" s="12">
        <v>0</v>
      </c>
      <c r="H28" s="30">
        <v>19500</v>
      </c>
      <c r="I28" s="14">
        <v>0</v>
      </c>
      <c r="J28" s="14">
        <v>0</v>
      </c>
      <c r="K28" s="14">
        <v>0</v>
      </c>
      <c r="L28" s="14">
        <v>0</v>
      </c>
      <c r="M28" s="33" t="s">
        <v>30</v>
      </c>
    </row>
    <row r="29" spans="1:13" ht="24" customHeight="1" x14ac:dyDescent="0.25">
      <c r="A29" s="9">
        <v>97</v>
      </c>
      <c r="B29" s="35">
        <v>4195</v>
      </c>
      <c r="C29" s="11" t="s">
        <v>45</v>
      </c>
      <c r="D29" s="12">
        <v>2500</v>
      </c>
      <c r="E29" s="13">
        <v>0</v>
      </c>
      <c r="F29" s="14">
        <v>0</v>
      </c>
      <c r="G29" s="12">
        <v>0</v>
      </c>
      <c r="H29" s="30">
        <v>2500</v>
      </c>
      <c r="I29" s="14">
        <v>0</v>
      </c>
      <c r="J29" s="14">
        <v>0</v>
      </c>
      <c r="K29" s="14">
        <v>0</v>
      </c>
      <c r="L29" s="14">
        <v>0</v>
      </c>
      <c r="M29" s="33" t="s">
        <v>30</v>
      </c>
    </row>
    <row r="30" spans="1:13" ht="34.5" customHeight="1" x14ac:dyDescent="0.25">
      <c r="A30" s="9">
        <v>99</v>
      </c>
      <c r="B30" s="35">
        <v>4196</v>
      </c>
      <c r="C30" s="11" t="s">
        <v>46</v>
      </c>
      <c r="D30" s="12">
        <v>45000</v>
      </c>
      <c r="E30" s="13">
        <v>0</v>
      </c>
      <c r="F30" s="14">
        <v>0</v>
      </c>
      <c r="G30" s="12">
        <v>0</v>
      </c>
      <c r="H30" s="30">
        <v>45000</v>
      </c>
      <c r="I30" s="14">
        <v>0</v>
      </c>
      <c r="J30" s="14">
        <v>0</v>
      </c>
      <c r="K30" s="14">
        <v>0</v>
      </c>
      <c r="L30" s="14">
        <v>0</v>
      </c>
      <c r="M30" s="33" t="s">
        <v>30</v>
      </c>
    </row>
    <row r="31" spans="1:13" ht="15" customHeight="1" x14ac:dyDescent="0.25">
      <c r="A31" s="9">
        <v>101</v>
      </c>
      <c r="B31" s="35">
        <v>4079</v>
      </c>
      <c r="C31" s="11" t="s">
        <v>47</v>
      </c>
      <c r="D31" s="12">
        <v>90300</v>
      </c>
      <c r="E31" s="13">
        <v>0</v>
      </c>
      <c r="F31" s="14">
        <v>0</v>
      </c>
      <c r="G31" s="12">
        <v>0</v>
      </c>
      <c r="H31" s="30">
        <v>300</v>
      </c>
      <c r="I31" s="14">
        <v>75000</v>
      </c>
      <c r="J31" s="14">
        <v>15000</v>
      </c>
      <c r="K31" s="14">
        <v>0</v>
      </c>
      <c r="L31" s="14">
        <v>0</v>
      </c>
      <c r="M31" s="33" t="s">
        <v>30</v>
      </c>
    </row>
    <row r="32" spans="1:13" ht="24" customHeight="1" x14ac:dyDescent="0.25">
      <c r="A32" s="9">
        <v>103</v>
      </c>
      <c r="B32" s="36">
        <v>4788</v>
      </c>
      <c r="C32" s="11" t="s">
        <v>48</v>
      </c>
      <c r="D32" s="12">
        <v>5000</v>
      </c>
      <c r="E32" s="13">
        <v>0</v>
      </c>
      <c r="F32" s="14">
        <v>70344.004730000001</v>
      </c>
      <c r="G32" s="12">
        <v>5000</v>
      </c>
      <c r="H32" s="37">
        <v>5000</v>
      </c>
      <c r="I32" s="14">
        <v>0</v>
      </c>
      <c r="J32" s="14">
        <v>0</v>
      </c>
      <c r="K32" s="14">
        <v>0</v>
      </c>
      <c r="L32" s="14">
        <v>0</v>
      </c>
      <c r="M32" s="16" t="s">
        <v>49</v>
      </c>
    </row>
    <row r="33" spans="1:14" ht="24" customHeight="1" x14ac:dyDescent="0.25">
      <c r="A33" s="9">
        <v>105</v>
      </c>
      <c r="B33" s="38">
        <v>4081</v>
      </c>
      <c r="C33" s="39" t="s">
        <v>50</v>
      </c>
      <c r="D33" s="12">
        <v>410409</v>
      </c>
      <c r="E33" s="13">
        <v>0</v>
      </c>
      <c r="F33" s="14">
        <v>1009.14</v>
      </c>
      <c r="G33" s="12">
        <v>1228.8600000000001</v>
      </c>
      <c r="H33" s="37">
        <v>100000</v>
      </c>
      <c r="I33" s="14">
        <v>308171</v>
      </c>
      <c r="J33" s="14">
        <v>0</v>
      </c>
      <c r="K33" s="14">
        <v>0</v>
      </c>
      <c r="L33" s="14">
        <v>0</v>
      </c>
      <c r="M33" s="33" t="s">
        <v>30</v>
      </c>
    </row>
    <row r="34" spans="1:14" ht="24" customHeight="1" x14ac:dyDescent="0.25">
      <c r="A34" s="9">
        <v>107</v>
      </c>
      <c r="B34" s="34">
        <v>5954</v>
      </c>
      <c r="C34" s="11" t="s">
        <v>51</v>
      </c>
      <c r="D34" s="12">
        <v>2918490</v>
      </c>
      <c r="E34" s="13">
        <v>0</v>
      </c>
      <c r="F34" s="14">
        <v>31.250070000000001</v>
      </c>
      <c r="G34" s="12">
        <v>18360.509999999998</v>
      </c>
      <c r="H34" s="30">
        <v>13000</v>
      </c>
      <c r="I34" s="14">
        <v>29000</v>
      </c>
      <c r="J34" s="14">
        <v>2702</v>
      </c>
      <c r="K34" s="14">
        <v>150000</v>
      </c>
      <c r="L34" s="14">
        <v>0</v>
      </c>
      <c r="M34" s="31" t="s">
        <v>52</v>
      </c>
    </row>
    <row r="35" spans="1:14" ht="34.5" customHeight="1" x14ac:dyDescent="0.25">
      <c r="A35" s="40">
        <v>109</v>
      </c>
      <c r="B35" s="34">
        <v>5752</v>
      </c>
      <c r="C35" s="11" t="s">
        <v>53</v>
      </c>
      <c r="D35" s="12">
        <v>11284.16257</v>
      </c>
      <c r="E35" s="13">
        <v>0</v>
      </c>
      <c r="F35" s="14">
        <v>776.16256999999996</v>
      </c>
      <c r="G35" s="12">
        <v>1554</v>
      </c>
      <c r="H35" s="30">
        <v>8954</v>
      </c>
      <c r="I35" s="14">
        <v>0</v>
      </c>
      <c r="J35" s="14">
        <v>0</v>
      </c>
      <c r="K35" s="14">
        <v>0</v>
      </c>
      <c r="L35" s="14">
        <v>0</v>
      </c>
      <c r="M35" s="31" t="s">
        <v>54</v>
      </c>
    </row>
    <row r="36" spans="1:14" s="42" customFormat="1" ht="15.75" customHeight="1" x14ac:dyDescent="0.25">
      <c r="A36" s="158" t="s">
        <v>55</v>
      </c>
      <c r="B36" s="161"/>
      <c r="C36" s="162"/>
      <c r="D36" s="27">
        <f>SUM(D18:D35)</f>
        <v>3779109.1625700002</v>
      </c>
      <c r="E36" s="27">
        <f t="shared" ref="E36:L36" si="2">SUM(E18:E35)</f>
        <v>0</v>
      </c>
      <c r="F36" s="27">
        <f t="shared" si="2"/>
        <v>1949998.5573699998</v>
      </c>
      <c r="G36" s="27">
        <f t="shared" si="2"/>
        <v>357576.37</v>
      </c>
      <c r="H36" s="27">
        <f t="shared" si="2"/>
        <v>416154</v>
      </c>
      <c r="I36" s="27">
        <f t="shared" si="2"/>
        <v>464921</v>
      </c>
      <c r="J36" s="27">
        <f t="shared" si="2"/>
        <v>18142</v>
      </c>
      <c r="K36" s="27">
        <f t="shared" si="2"/>
        <v>150330</v>
      </c>
      <c r="L36" s="27">
        <f t="shared" si="2"/>
        <v>0</v>
      </c>
      <c r="M36" s="41"/>
      <c r="N36" s="3"/>
    </row>
    <row r="37" spans="1:14" s="42" customFormat="1" ht="15.75" customHeight="1" x14ac:dyDescent="0.25">
      <c r="A37" s="152" t="s">
        <v>56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4"/>
      <c r="N37" s="3"/>
    </row>
    <row r="38" spans="1:14" s="42" customFormat="1" ht="16.5" customHeight="1" x14ac:dyDescent="0.25">
      <c r="A38" s="43">
        <v>147</v>
      </c>
      <c r="B38" s="44">
        <v>4050</v>
      </c>
      <c r="C38" s="11" t="s">
        <v>57</v>
      </c>
      <c r="D38" s="12">
        <v>1609</v>
      </c>
      <c r="E38" s="45">
        <v>0</v>
      </c>
      <c r="F38" s="14">
        <v>0</v>
      </c>
      <c r="G38" s="12">
        <v>965</v>
      </c>
      <c r="H38" s="30">
        <v>161</v>
      </c>
      <c r="I38" s="14">
        <v>161</v>
      </c>
      <c r="J38" s="14">
        <v>161</v>
      </c>
      <c r="K38" s="14">
        <v>161</v>
      </c>
      <c r="L38" s="14">
        <v>0</v>
      </c>
      <c r="M38" s="26" t="s">
        <v>30</v>
      </c>
      <c r="N38" s="3"/>
    </row>
    <row r="39" spans="1:14" s="42" customFormat="1" ht="16.5" customHeight="1" x14ac:dyDescent="0.25">
      <c r="A39" s="43">
        <v>149</v>
      </c>
      <c r="B39" s="44">
        <v>5878</v>
      </c>
      <c r="C39" s="11" t="s">
        <v>58</v>
      </c>
      <c r="D39" s="12">
        <v>50911</v>
      </c>
      <c r="E39" s="45">
        <v>0</v>
      </c>
      <c r="F39" s="14">
        <v>0</v>
      </c>
      <c r="G39" s="12">
        <v>0</v>
      </c>
      <c r="H39" s="30">
        <v>14314</v>
      </c>
      <c r="I39" s="14">
        <v>29579</v>
      </c>
      <c r="J39" s="14">
        <v>3509</v>
      </c>
      <c r="K39" s="14">
        <v>3509</v>
      </c>
      <c r="L39" s="14">
        <v>0</v>
      </c>
      <c r="M39" s="26" t="s">
        <v>30</v>
      </c>
      <c r="N39" s="3"/>
    </row>
    <row r="40" spans="1:14" s="42" customFormat="1" ht="15.75" customHeight="1" x14ac:dyDescent="0.25">
      <c r="A40" s="149" t="s">
        <v>59</v>
      </c>
      <c r="B40" s="150"/>
      <c r="C40" s="151"/>
      <c r="D40" s="20">
        <f>SUM(D38:D39)</f>
        <v>52520</v>
      </c>
      <c r="E40" s="20">
        <f t="shared" ref="E40:L40" si="3">SUM(E38:E39)</f>
        <v>0</v>
      </c>
      <c r="F40" s="20">
        <f t="shared" si="3"/>
        <v>0</v>
      </c>
      <c r="G40" s="20">
        <f t="shared" si="3"/>
        <v>965</v>
      </c>
      <c r="H40" s="20">
        <f t="shared" si="3"/>
        <v>14475</v>
      </c>
      <c r="I40" s="20">
        <f t="shared" si="3"/>
        <v>29740</v>
      </c>
      <c r="J40" s="20">
        <f t="shared" si="3"/>
        <v>3670</v>
      </c>
      <c r="K40" s="20">
        <f t="shared" si="3"/>
        <v>3670</v>
      </c>
      <c r="L40" s="20">
        <f t="shared" si="3"/>
        <v>0</v>
      </c>
      <c r="M40" s="21"/>
      <c r="N40" s="3"/>
    </row>
    <row r="41" spans="1:14" s="42" customFormat="1" ht="18" customHeight="1" x14ac:dyDescent="0.25">
      <c r="A41" s="152" t="s">
        <v>60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  <c r="N41" s="3"/>
    </row>
    <row r="42" spans="1:14" s="42" customFormat="1" ht="24" customHeight="1" x14ac:dyDescent="0.25">
      <c r="A42" s="43">
        <v>182</v>
      </c>
      <c r="B42" s="44">
        <v>4984</v>
      </c>
      <c r="C42" s="11" t="s">
        <v>61</v>
      </c>
      <c r="D42" s="12">
        <v>2604.0100000000002</v>
      </c>
      <c r="E42" s="46">
        <v>0</v>
      </c>
      <c r="F42" s="45">
        <v>1966</v>
      </c>
      <c r="G42" s="12">
        <v>214.01</v>
      </c>
      <c r="H42" s="30">
        <v>424</v>
      </c>
      <c r="I42" s="14">
        <v>0</v>
      </c>
      <c r="J42" s="14">
        <v>0</v>
      </c>
      <c r="K42" s="14">
        <v>0</v>
      </c>
      <c r="L42" s="14">
        <v>0</v>
      </c>
      <c r="M42" s="26" t="s">
        <v>30</v>
      </c>
      <c r="N42" s="3"/>
    </row>
    <row r="43" spans="1:14" s="42" customFormat="1" ht="15.75" customHeight="1" x14ac:dyDescent="0.25">
      <c r="A43" s="149" t="s">
        <v>62</v>
      </c>
      <c r="B43" s="150"/>
      <c r="C43" s="151"/>
      <c r="D43" s="20">
        <f>SUM(D42)</f>
        <v>2604.0100000000002</v>
      </c>
      <c r="E43" s="20">
        <f t="shared" ref="E43:L43" si="4">SUM(E42)</f>
        <v>0</v>
      </c>
      <c r="F43" s="20">
        <f t="shared" si="4"/>
        <v>1966</v>
      </c>
      <c r="G43" s="20">
        <f t="shared" si="4"/>
        <v>214.01</v>
      </c>
      <c r="H43" s="20">
        <f t="shared" si="4"/>
        <v>424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1"/>
      <c r="N43" s="3"/>
    </row>
    <row r="44" spans="1:14" s="4" customFormat="1" ht="18" customHeight="1" x14ac:dyDescent="0.25">
      <c r="A44" s="152" t="s">
        <v>63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</row>
    <row r="45" spans="1:14" s="4" customFormat="1" ht="24" customHeight="1" x14ac:dyDescent="0.25">
      <c r="A45" s="43">
        <v>219</v>
      </c>
      <c r="B45" s="44">
        <v>5955</v>
      </c>
      <c r="C45" s="11" t="s">
        <v>64</v>
      </c>
      <c r="D45" s="12">
        <v>147269.31</v>
      </c>
      <c r="E45" s="13">
        <v>894.21</v>
      </c>
      <c r="F45" s="14">
        <v>1730.3</v>
      </c>
      <c r="G45" s="12">
        <v>2644.7999999999997</v>
      </c>
      <c r="H45" s="30">
        <v>50000</v>
      </c>
      <c r="I45" s="14">
        <v>55000</v>
      </c>
      <c r="J45" s="14">
        <v>37000</v>
      </c>
      <c r="K45" s="14">
        <v>0</v>
      </c>
      <c r="L45" s="14">
        <v>0</v>
      </c>
      <c r="M45" s="25" t="s">
        <v>30</v>
      </c>
    </row>
    <row r="46" spans="1:14" s="4" customFormat="1" ht="24" customHeight="1" x14ac:dyDescent="0.25">
      <c r="A46" s="43">
        <v>221</v>
      </c>
      <c r="B46" s="44">
        <v>5748</v>
      </c>
      <c r="C46" s="11" t="s">
        <v>65</v>
      </c>
      <c r="D46" s="12">
        <v>52560.17</v>
      </c>
      <c r="E46" s="13">
        <v>0</v>
      </c>
      <c r="F46" s="14">
        <v>242</v>
      </c>
      <c r="G46" s="12">
        <v>1918.17</v>
      </c>
      <c r="H46" s="30">
        <v>40400</v>
      </c>
      <c r="I46" s="14">
        <v>10000</v>
      </c>
      <c r="J46" s="14">
        <v>0</v>
      </c>
      <c r="K46" s="14">
        <v>0</v>
      </c>
      <c r="L46" s="14">
        <v>0</v>
      </c>
      <c r="M46" s="25" t="s">
        <v>66</v>
      </c>
    </row>
    <row r="47" spans="1:14" s="4" customFormat="1" ht="24" customHeight="1" x14ac:dyDescent="0.25">
      <c r="A47" s="43">
        <v>223</v>
      </c>
      <c r="B47" s="44">
        <v>5848</v>
      </c>
      <c r="C47" s="11" t="s">
        <v>67</v>
      </c>
      <c r="D47" s="12">
        <v>99999.813699999999</v>
      </c>
      <c r="E47" s="13">
        <v>0</v>
      </c>
      <c r="F47" s="14">
        <v>1817.5137</v>
      </c>
      <c r="G47" s="12">
        <v>1745.3</v>
      </c>
      <c r="H47" s="30">
        <v>1437</v>
      </c>
      <c r="I47" s="14">
        <v>30000</v>
      </c>
      <c r="J47" s="14">
        <v>65000</v>
      </c>
      <c r="K47" s="14">
        <v>0</v>
      </c>
      <c r="L47" s="14">
        <v>0</v>
      </c>
      <c r="M47" s="25" t="s">
        <v>66</v>
      </c>
    </row>
    <row r="48" spans="1:14" s="4" customFormat="1" ht="24" customHeight="1" x14ac:dyDescent="0.25">
      <c r="A48" s="43">
        <v>225</v>
      </c>
      <c r="B48" s="44">
        <v>4116</v>
      </c>
      <c r="C48" s="11" t="s">
        <v>68</v>
      </c>
      <c r="D48" s="12">
        <v>32200</v>
      </c>
      <c r="E48" s="13">
        <v>0</v>
      </c>
      <c r="F48" s="14">
        <v>0</v>
      </c>
      <c r="G48" s="12">
        <v>2200</v>
      </c>
      <c r="H48" s="30">
        <v>10000</v>
      </c>
      <c r="I48" s="14">
        <v>10000</v>
      </c>
      <c r="J48" s="14">
        <v>10000</v>
      </c>
      <c r="K48" s="14">
        <v>0</v>
      </c>
      <c r="L48" s="14">
        <v>0</v>
      </c>
      <c r="M48" s="25" t="s">
        <v>30</v>
      </c>
    </row>
    <row r="49" spans="1:13" s="4" customFormat="1" ht="24" customHeight="1" x14ac:dyDescent="0.25">
      <c r="A49" s="43">
        <v>227</v>
      </c>
      <c r="B49" s="44">
        <v>4067</v>
      </c>
      <c r="C49" s="11" t="s">
        <v>69</v>
      </c>
      <c r="D49" s="12">
        <v>72000</v>
      </c>
      <c r="E49" s="13">
        <v>0</v>
      </c>
      <c r="F49" s="14">
        <v>0</v>
      </c>
      <c r="G49" s="12">
        <v>4500</v>
      </c>
      <c r="H49" s="30">
        <v>7500</v>
      </c>
      <c r="I49" s="14">
        <v>0</v>
      </c>
      <c r="J49" s="14">
        <v>0</v>
      </c>
      <c r="K49" s="14">
        <v>0</v>
      </c>
      <c r="L49" s="14">
        <v>0</v>
      </c>
      <c r="M49" s="31" t="s">
        <v>70</v>
      </c>
    </row>
    <row r="50" spans="1:13" s="4" customFormat="1" ht="24" customHeight="1" x14ac:dyDescent="0.25">
      <c r="A50" s="43">
        <v>229</v>
      </c>
      <c r="B50" s="44">
        <v>4120</v>
      </c>
      <c r="C50" s="11" t="s">
        <v>71</v>
      </c>
      <c r="D50" s="12">
        <v>6000</v>
      </c>
      <c r="E50" s="13">
        <v>0</v>
      </c>
      <c r="F50" s="14">
        <v>500</v>
      </c>
      <c r="G50" s="12">
        <v>500</v>
      </c>
      <c r="H50" s="30">
        <v>5000</v>
      </c>
      <c r="I50" s="14">
        <v>0</v>
      </c>
      <c r="J50" s="14">
        <v>0</v>
      </c>
      <c r="K50" s="14">
        <v>0</v>
      </c>
      <c r="L50" s="14">
        <v>0</v>
      </c>
      <c r="M50" s="25" t="s">
        <v>30</v>
      </c>
    </row>
    <row r="51" spans="1:13" s="4" customFormat="1" ht="24" customHeight="1" x14ac:dyDescent="0.25">
      <c r="A51" s="43">
        <v>231</v>
      </c>
      <c r="B51" s="44">
        <v>4124</v>
      </c>
      <c r="C51" s="11" t="s">
        <v>72</v>
      </c>
      <c r="D51" s="12">
        <v>1000</v>
      </c>
      <c r="E51" s="13">
        <v>0</v>
      </c>
      <c r="F51" s="14">
        <v>0</v>
      </c>
      <c r="G51" s="12">
        <v>0</v>
      </c>
      <c r="H51" s="30">
        <v>1000</v>
      </c>
      <c r="I51" s="14">
        <v>0</v>
      </c>
      <c r="J51" s="14">
        <v>0</v>
      </c>
      <c r="K51" s="14">
        <v>0</v>
      </c>
      <c r="L51" s="14">
        <v>0</v>
      </c>
      <c r="M51" s="25" t="s">
        <v>30</v>
      </c>
    </row>
    <row r="52" spans="1:13" s="4" customFormat="1" ht="24" customHeight="1" x14ac:dyDescent="0.25">
      <c r="A52" s="43">
        <v>233</v>
      </c>
      <c r="B52" s="44">
        <v>4241</v>
      </c>
      <c r="C52" s="11" t="s">
        <v>73</v>
      </c>
      <c r="D52" s="12">
        <v>10700</v>
      </c>
      <c r="E52" s="13">
        <v>0</v>
      </c>
      <c r="F52" s="14">
        <v>0</v>
      </c>
      <c r="G52" s="12">
        <v>700</v>
      </c>
      <c r="H52" s="30">
        <v>10000</v>
      </c>
      <c r="I52" s="14">
        <v>0</v>
      </c>
      <c r="J52" s="14">
        <v>0</v>
      </c>
      <c r="K52" s="14">
        <v>0</v>
      </c>
      <c r="L52" s="14">
        <v>0</v>
      </c>
      <c r="M52" s="25" t="s">
        <v>30</v>
      </c>
    </row>
    <row r="53" spans="1:13" s="4" customFormat="1" ht="31.5" x14ac:dyDescent="0.25">
      <c r="A53" s="43">
        <v>235</v>
      </c>
      <c r="B53" s="44">
        <v>5250</v>
      </c>
      <c r="C53" s="11" t="s">
        <v>74</v>
      </c>
      <c r="D53" s="12">
        <v>10000</v>
      </c>
      <c r="E53" s="13">
        <v>0</v>
      </c>
      <c r="F53" s="14">
        <v>25239.23936</v>
      </c>
      <c r="G53" s="12">
        <v>12772</v>
      </c>
      <c r="H53" s="30">
        <v>10000</v>
      </c>
      <c r="I53" s="14">
        <v>0</v>
      </c>
      <c r="J53" s="14">
        <v>0</v>
      </c>
      <c r="K53" s="14">
        <v>0</v>
      </c>
      <c r="L53" s="14">
        <v>0</v>
      </c>
      <c r="M53" s="16" t="s">
        <v>20</v>
      </c>
    </row>
    <row r="54" spans="1:13" s="4" customFormat="1" ht="34.5" customHeight="1" x14ac:dyDescent="0.25">
      <c r="A54" s="43">
        <v>237</v>
      </c>
      <c r="B54" s="44">
        <v>5254</v>
      </c>
      <c r="C54" s="11" t="s">
        <v>265</v>
      </c>
      <c r="D54" s="12">
        <v>6995.63</v>
      </c>
      <c r="E54" s="13">
        <v>0</v>
      </c>
      <c r="F54" s="14">
        <v>59</v>
      </c>
      <c r="G54" s="12">
        <v>3142.63</v>
      </c>
      <c r="H54" s="30">
        <v>1309</v>
      </c>
      <c r="I54" s="14">
        <v>1309</v>
      </c>
      <c r="J54" s="14">
        <v>588</v>
      </c>
      <c r="K54" s="14">
        <v>588</v>
      </c>
      <c r="L54" s="14">
        <v>0</v>
      </c>
      <c r="M54" s="33" t="s">
        <v>30</v>
      </c>
    </row>
    <row r="55" spans="1:13" s="4" customFormat="1" ht="15.75" customHeight="1" x14ac:dyDescent="0.25">
      <c r="A55" s="149" t="s">
        <v>75</v>
      </c>
      <c r="B55" s="150"/>
      <c r="C55" s="151"/>
      <c r="D55" s="20">
        <f>SUM(D45:D54)</f>
        <v>438724.92369999998</v>
      </c>
      <c r="E55" s="20">
        <f t="shared" ref="E55:L55" si="5">SUM(E45:E54)</f>
        <v>894.21</v>
      </c>
      <c r="F55" s="20">
        <f t="shared" si="5"/>
        <v>29588.053059999998</v>
      </c>
      <c r="G55" s="20">
        <f t="shared" si="5"/>
        <v>30122.9</v>
      </c>
      <c r="H55" s="20">
        <f t="shared" si="5"/>
        <v>136646</v>
      </c>
      <c r="I55" s="20">
        <f t="shared" si="5"/>
        <v>106309</v>
      </c>
      <c r="J55" s="20">
        <f t="shared" si="5"/>
        <v>112588</v>
      </c>
      <c r="K55" s="20">
        <f t="shared" si="5"/>
        <v>588</v>
      </c>
      <c r="L55" s="20">
        <f t="shared" si="5"/>
        <v>0</v>
      </c>
      <c r="M55" s="21"/>
    </row>
    <row r="56" spans="1:13" ht="18" customHeight="1" x14ac:dyDescent="0.25">
      <c r="A56" s="169" t="s">
        <v>76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1"/>
    </row>
    <row r="57" spans="1:13" ht="24" customHeight="1" x14ac:dyDescent="0.25">
      <c r="A57" s="47">
        <v>364</v>
      </c>
      <c r="B57" s="18">
        <v>5958</v>
      </c>
      <c r="C57" s="11" t="s">
        <v>77</v>
      </c>
      <c r="D57" s="12">
        <v>8853</v>
      </c>
      <c r="E57" s="13">
        <v>5553</v>
      </c>
      <c r="F57" s="14">
        <v>0</v>
      </c>
      <c r="G57" s="12">
        <v>100</v>
      </c>
      <c r="H57" s="30">
        <v>3200</v>
      </c>
      <c r="I57" s="14">
        <v>0</v>
      </c>
      <c r="J57" s="14">
        <v>0</v>
      </c>
      <c r="K57" s="14">
        <v>0</v>
      </c>
      <c r="L57" s="14">
        <v>0</v>
      </c>
      <c r="M57" s="25" t="s">
        <v>30</v>
      </c>
    </row>
    <row r="58" spans="1:13" ht="24" customHeight="1" x14ac:dyDescent="0.25">
      <c r="A58" s="47">
        <f>A57+2</f>
        <v>366</v>
      </c>
      <c r="B58" s="18">
        <v>4140</v>
      </c>
      <c r="C58" s="11" t="s">
        <v>78</v>
      </c>
      <c r="D58" s="12">
        <v>32694</v>
      </c>
      <c r="E58" s="13">
        <v>194</v>
      </c>
      <c r="F58" s="14">
        <v>0</v>
      </c>
      <c r="G58" s="12">
        <v>0</v>
      </c>
      <c r="H58" s="30">
        <v>1500</v>
      </c>
      <c r="I58" s="14">
        <v>0</v>
      </c>
      <c r="J58" s="14">
        <v>0</v>
      </c>
      <c r="K58" s="14">
        <v>0</v>
      </c>
      <c r="L58" s="14">
        <v>0</v>
      </c>
      <c r="M58" s="25" t="s">
        <v>79</v>
      </c>
    </row>
    <row r="59" spans="1:13" ht="24" customHeight="1" x14ac:dyDescent="0.25">
      <c r="A59" s="47">
        <f t="shared" ref="A59:A73" si="6">A58+2</f>
        <v>368</v>
      </c>
      <c r="B59" s="48">
        <v>4141</v>
      </c>
      <c r="C59" s="49" t="s">
        <v>80</v>
      </c>
      <c r="D59" s="12">
        <v>2260.48</v>
      </c>
      <c r="E59" s="13">
        <v>260.48</v>
      </c>
      <c r="F59" s="14">
        <v>0</v>
      </c>
      <c r="G59" s="12">
        <v>0</v>
      </c>
      <c r="H59" s="30">
        <v>2000</v>
      </c>
      <c r="I59" s="14">
        <v>0</v>
      </c>
      <c r="J59" s="14">
        <v>0</v>
      </c>
      <c r="K59" s="14">
        <v>0</v>
      </c>
      <c r="L59" s="14">
        <v>0</v>
      </c>
      <c r="M59" s="25" t="s">
        <v>30</v>
      </c>
    </row>
    <row r="60" spans="1:13" ht="24" customHeight="1" x14ac:dyDescent="0.25">
      <c r="A60" s="47">
        <f t="shared" si="6"/>
        <v>370</v>
      </c>
      <c r="B60" s="18">
        <v>4142</v>
      </c>
      <c r="C60" s="11" t="s">
        <v>81</v>
      </c>
      <c r="D60" s="12">
        <v>1500</v>
      </c>
      <c r="E60" s="13">
        <v>1000</v>
      </c>
      <c r="F60" s="14">
        <v>0</v>
      </c>
      <c r="G60" s="12">
        <v>0</v>
      </c>
      <c r="H60" s="30">
        <v>500</v>
      </c>
      <c r="I60" s="14">
        <v>0</v>
      </c>
      <c r="J60" s="14">
        <v>0</v>
      </c>
      <c r="K60" s="14">
        <v>0</v>
      </c>
      <c r="L60" s="14">
        <v>0</v>
      </c>
      <c r="M60" s="25" t="s">
        <v>30</v>
      </c>
    </row>
    <row r="61" spans="1:13" ht="24" customHeight="1" x14ac:dyDescent="0.25">
      <c r="A61" s="47">
        <f t="shared" si="6"/>
        <v>372</v>
      </c>
      <c r="B61" s="18">
        <v>4143</v>
      </c>
      <c r="C61" s="11" t="s">
        <v>82</v>
      </c>
      <c r="D61" s="12">
        <v>26900</v>
      </c>
      <c r="E61" s="13">
        <v>0</v>
      </c>
      <c r="F61" s="14">
        <v>0</v>
      </c>
      <c r="G61" s="12">
        <v>0</v>
      </c>
      <c r="H61" s="30">
        <v>1500</v>
      </c>
      <c r="I61" s="14">
        <v>25400</v>
      </c>
      <c r="J61" s="14">
        <v>0</v>
      </c>
      <c r="K61" s="14">
        <v>0</v>
      </c>
      <c r="L61" s="14">
        <v>0</v>
      </c>
      <c r="M61" s="25" t="s">
        <v>30</v>
      </c>
    </row>
    <row r="62" spans="1:13" ht="24" customHeight="1" x14ac:dyDescent="0.25">
      <c r="A62" s="47">
        <f t="shared" si="6"/>
        <v>374</v>
      </c>
      <c r="B62" s="18">
        <v>4144</v>
      </c>
      <c r="C62" s="11" t="s">
        <v>83</v>
      </c>
      <c r="D62" s="12">
        <v>4600</v>
      </c>
      <c r="E62" s="13">
        <v>2500</v>
      </c>
      <c r="F62" s="14">
        <v>0</v>
      </c>
      <c r="G62" s="12">
        <v>0</v>
      </c>
      <c r="H62" s="30">
        <v>2100</v>
      </c>
      <c r="I62" s="14">
        <v>0</v>
      </c>
      <c r="J62" s="14">
        <v>0</v>
      </c>
      <c r="K62" s="14">
        <v>0</v>
      </c>
      <c r="L62" s="14">
        <v>0</v>
      </c>
      <c r="M62" s="25" t="s">
        <v>30</v>
      </c>
    </row>
    <row r="63" spans="1:13" ht="24" customHeight="1" x14ac:dyDescent="0.25">
      <c r="A63" s="47">
        <f t="shared" si="6"/>
        <v>376</v>
      </c>
      <c r="B63" s="18">
        <v>4053</v>
      </c>
      <c r="C63" s="11" t="s">
        <v>84</v>
      </c>
      <c r="D63" s="12">
        <v>1764</v>
      </c>
      <c r="E63" s="13">
        <v>0</v>
      </c>
      <c r="F63" s="14">
        <v>0</v>
      </c>
      <c r="G63" s="12">
        <v>264</v>
      </c>
      <c r="H63" s="30">
        <v>1500</v>
      </c>
      <c r="I63" s="14">
        <v>0</v>
      </c>
      <c r="J63" s="14">
        <v>0</v>
      </c>
      <c r="K63" s="14">
        <v>0</v>
      </c>
      <c r="L63" s="14">
        <v>0</v>
      </c>
      <c r="M63" s="25" t="s">
        <v>30</v>
      </c>
    </row>
    <row r="64" spans="1:13" ht="24" customHeight="1" x14ac:dyDescent="0.25">
      <c r="A64" s="47">
        <f t="shared" si="6"/>
        <v>378</v>
      </c>
      <c r="B64" s="48">
        <v>4145</v>
      </c>
      <c r="C64" s="49" t="s">
        <v>85</v>
      </c>
      <c r="D64" s="12">
        <v>10825</v>
      </c>
      <c r="E64" s="13">
        <v>8825</v>
      </c>
      <c r="F64" s="14">
        <v>0</v>
      </c>
      <c r="G64" s="12">
        <v>0</v>
      </c>
      <c r="H64" s="30">
        <v>2000</v>
      </c>
      <c r="I64" s="14">
        <v>0</v>
      </c>
      <c r="J64" s="14">
        <v>0</v>
      </c>
      <c r="K64" s="14">
        <v>0</v>
      </c>
      <c r="L64" s="14">
        <v>0</v>
      </c>
      <c r="M64" s="25" t="s">
        <v>30</v>
      </c>
    </row>
    <row r="65" spans="1:13" ht="24" customHeight="1" x14ac:dyDescent="0.25">
      <c r="A65" s="47">
        <f t="shared" si="6"/>
        <v>380</v>
      </c>
      <c r="B65" s="18">
        <v>4154</v>
      </c>
      <c r="C65" s="11" t="s">
        <v>86</v>
      </c>
      <c r="D65" s="12">
        <v>53073</v>
      </c>
      <c r="E65" s="13">
        <v>73</v>
      </c>
      <c r="F65" s="14">
        <v>0</v>
      </c>
      <c r="G65" s="12">
        <v>0</v>
      </c>
      <c r="H65" s="30">
        <v>3000</v>
      </c>
      <c r="I65" s="14">
        <v>0</v>
      </c>
      <c r="J65" s="14">
        <v>0</v>
      </c>
      <c r="K65" s="14">
        <v>0</v>
      </c>
      <c r="L65" s="14">
        <v>0</v>
      </c>
      <c r="M65" s="25" t="s">
        <v>87</v>
      </c>
    </row>
    <row r="66" spans="1:13" ht="24" customHeight="1" x14ac:dyDescent="0.25">
      <c r="A66" s="47">
        <f t="shared" si="6"/>
        <v>382</v>
      </c>
      <c r="B66" s="18">
        <v>4155</v>
      </c>
      <c r="C66" s="11" t="s">
        <v>88</v>
      </c>
      <c r="D66" s="12">
        <v>31500</v>
      </c>
      <c r="E66" s="13">
        <v>1000</v>
      </c>
      <c r="F66" s="14">
        <v>0</v>
      </c>
      <c r="G66" s="12">
        <v>0</v>
      </c>
      <c r="H66" s="30">
        <v>500</v>
      </c>
      <c r="I66" s="14">
        <v>0</v>
      </c>
      <c r="J66" s="14">
        <v>0</v>
      </c>
      <c r="K66" s="14">
        <v>0</v>
      </c>
      <c r="L66" s="14">
        <v>0</v>
      </c>
      <c r="M66" s="25" t="s">
        <v>89</v>
      </c>
    </row>
    <row r="67" spans="1:13" ht="24" customHeight="1" x14ac:dyDescent="0.25">
      <c r="A67" s="47">
        <f t="shared" si="6"/>
        <v>384</v>
      </c>
      <c r="B67" s="18">
        <v>4156</v>
      </c>
      <c r="C67" s="11" t="s">
        <v>90</v>
      </c>
      <c r="D67" s="12">
        <v>74000</v>
      </c>
      <c r="E67" s="13">
        <v>0</v>
      </c>
      <c r="F67" s="14">
        <v>0</v>
      </c>
      <c r="G67" s="12">
        <v>0</v>
      </c>
      <c r="H67" s="30">
        <v>2500</v>
      </c>
      <c r="I67" s="14">
        <v>1500</v>
      </c>
      <c r="J67" s="14">
        <v>0</v>
      </c>
      <c r="K67" s="14">
        <v>0</v>
      </c>
      <c r="L67" s="14">
        <v>0</v>
      </c>
      <c r="M67" s="25" t="s">
        <v>91</v>
      </c>
    </row>
    <row r="68" spans="1:13" ht="24" customHeight="1" x14ac:dyDescent="0.25">
      <c r="A68" s="47">
        <f t="shared" si="6"/>
        <v>386</v>
      </c>
      <c r="B68" s="48">
        <v>4157</v>
      </c>
      <c r="C68" s="49" t="s">
        <v>92</v>
      </c>
      <c r="D68" s="12">
        <v>53895</v>
      </c>
      <c r="E68" s="13">
        <v>295</v>
      </c>
      <c r="F68" s="14">
        <v>0</v>
      </c>
      <c r="G68" s="12">
        <v>0</v>
      </c>
      <c r="H68" s="30">
        <v>3000</v>
      </c>
      <c r="I68" s="14">
        <v>0</v>
      </c>
      <c r="J68" s="14">
        <v>25300</v>
      </c>
      <c r="K68" s="14">
        <v>25300</v>
      </c>
      <c r="L68" s="14">
        <v>0</v>
      </c>
      <c r="M68" s="25" t="s">
        <v>30</v>
      </c>
    </row>
    <row r="69" spans="1:13" ht="24" customHeight="1" x14ac:dyDescent="0.25">
      <c r="A69" s="47">
        <f t="shared" si="6"/>
        <v>388</v>
      </c>
      <c r="B69" s="18">
        <v>4158</v>
      </c>
      <c r="C69" s="11" t="s">
        <v>93</v>
      </c>
      <c r="D69" s="12">
        <v>61150</v>
      </c>
      <c r="E69" s="13">
        <v>200</v>
      </c>
      <c r="F69" s="14">
        <v>0</v>
      </c>
      <c r="G69" s="12">
        <v>0</v>
      </c>
      <c r="H69" s="30">
        <v>3450</v>
      </c>
      <c r="I69" s="14">
        <v>28750</v>
      </c>
      <c r="J69" s="14">
        <v>28750</v>
      </c>
      <c r="K69" s="14">
        <v>0</v>
      </c>
      <c r="L69" s="14">
        <v>0</v>
      </c>
      <c r="M69" s="25" t="s">
        <v>30</v>
      </c>
    </row>
    <row r="70" spans="1:13" ht="24" customHeight="1" x14ac:dyDescent="0.25">
      <c r="A70" s="47">
        <f t="shared" si="6"/>
        <v>390</v>
      </c>
      <c r="B70" s="18">
        <v>4139</v>
      </c>
      <c r="C70" s="11" t="s">
        <v>94</v>
      </c>
      <c r="D70" s="12">
        <v>13500</v>
      </c>
      <c r="E70" s="13">
        <v>0</v>
      </c>
      <c r="F70" s="14">
        <v>0</v>
      </c>
      <c r="G70" s="12">
        <v>10650</v>
      </c>
      <c r="H70" s="30">
        <v>2850</v>
      </c>
      <c r="I70" s="14">
        <v>0</v>
      </c>
      <c r="J70" s="14">
        <v>0</v>
      </c>
      <c r="K70" s="14">
        <v>0</v>
      </c>
      <c r="L70" s="14">
        <v>0</v>
      </c>
      <c r="M70" s="25" t="s">
        <v>30</v>
      </c>
    </row>
    <row r="71" spans="1:13" ht="34.5" customHeight="1" x14ac:dyDescent="0.25">
      <c r="A71" s="47">
        <f t="shared" si="6"/>
        <v>392</v>
      </c>
      <c r="B71" s="18">
        <v>5758</v>
      </c>
      <c r="C71" s="11" t="s">
        <v>95</v>
      </c>
      <c r="D71" s="12">
        <v>210980.93</v>
      </c>
      <c r="E71" s="13">
        <v>0</v>
      </c>
      <c r="F71" s="14">
        <v>1793.93</v>
      </c>
      <c r="G71" s="12">
        <v>3001</v>
      </c>
      <c r="H71" s="30">
        <v>135525</v>
      </c>
      <c r="I71" s="13">
        <v>66661</v>
      </c>
      <c r="J71" s="13">
        <v>4000</v>
      </c>
      <c r="K71" s="50">
        <v>0</v>
      </c>
      <c r="L71" s="51">
        <v>0</v>
      </c>
      <c r="M71" s="25" t="s">
        <v>96</v>
      </c>
    </row>
    <row r="72" spans="1:13" ht="34.5" customHeight="1" x14ac:dyDescent="0.25">
      <c r="A72" s="47">
        <f t="shared" si="6"/>
        <v>394</v>
      </c>
      <c r="B72" s="18">
        <v>5737</v>
      </c>
      <c r="C72" s="11" t="s">
        <v>97</v>
      </c>
      <c r="D72" s="12">
        <v>366739</v>
      </c>
      <c r="E72" s="13">
        <v>0</v>
      </c>
      <c r="F72" s="14">
        <v>6700</v>
      </c>
      <c r="G72" s="12">
        <v>18000</v>
      </c>
      <c r="H72" s="30">
        <v>230000</v>
      </c>
      <c r="I72" s="14">
        <v>112039</v>
      </c>
      <c r="J72" s="14">
        <v>0</v>
      </c>
      <c r="K72" s="14">
        <v>0</v>
      </c>
      <c r="L72" s="14">
        <v>0</v>
      </c>
      <c r="M72" s="25" t="s">
        <v>98</v>
      </c>
    </row>
    <row r="73" spans="1:13" ht="31.5" x14ac:dyDescent="0.25">
      <c r="A73" s="47">
        <f t="shared" si="6"/>
        <v>396</v>
      </c>
      <c r="B73" s="18">
        <v>5347</v>
      </c>
      <c r="C73" s="11" t="s">
        <v>99</v>
      </c>
      <c r="D73" s="12">
        <v>2000</v>
      </c>
      <c r="E73" s="13">
        <v>0</v>
      </c>
      <c r="F73" s="14">
        <v>13976.721</v>
      </c>
      <c r="G73" s="12">
        <v>2550</v>
      </c>
      <c r="H73" s="30">
        <v>2000</v>
      </c>
      <c r="I73" s="14">
        <v>0</v>
      </c>
      <c r="J73" s="14">
        <v>0</v>
      </c>
      <c r="K73" s="14">
        <v>0</v>
      </c>
      <c r="L73" s="14">
        <v>0</v>
      </c>
      <c r="M73" s="16" t="s">
        <v>20</v>
      </c>
    </row>
    <row r="74" spans="1:13" ht="15.75" customHeight="1" x14ac:dyDescent="0.25">
      <c r="A74" s="149" t="s">
        <v>100</v>
      </c>
      <c r="B74" s="150"/>
      <c r="C74" s="151"/>
      <c r="D74" s="20">
        <f>SUM(D57:D73)</f>
        <v>956234.40999999992</v>
      </c>
      <c r="E74" s="20">
        <f t="shared" ref="E74:L74" si="7">SUM(E57:E73)</f>
        <v>19900.48</v>
      </c>
      <c r="F74" s="20">
        <f t="shared" si="7"/>
        <v>22470.650999999998</v>
      </c>
      <c r="G74" s="20">
        <f t="shared" si="7"/>
        <v>34565</v>
      </c>
      <c r="H74" s="20">
        <f t="shared" si="7"/>
        <v>397125</v>
      </c>
      <c r="I74" s="20">
        <f t="shared" si="7"/>
        <v>234350</v>
      </c>
      <c r="J74" s="20">
        <f t="shared" si="7"/>
        <v>58050</v>
      </c>
      <c r="K74" s="20">
        <f t="shared" si="7"/>
        <v>25300</v>
      </c>
      <c r="L74" s="20">
        <f t="shared" si="7"/>
        <v>0</v>
      </c>
      <c r="M74" s="21"/>
    </row>
    <row r="75" spans="1:13" ht="18" customHeight="1" x14ac:dyDescent="0.25">
      <c r="A75" s="152" t="s">
        <v>101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4"/>
    </row>
    <row r="76" spans="1:13" ht="24" customHeight="1" x14ac:dyDescent="0.25">
      <c r="A76" s="9">
        <v>474</v>
      </c>
      <c r="B76" s="18">
        <v>5947</v>
      </c>
      <c r="C76" s="49" t="s">
        <v>102</v>
      </c>
      <c r="D76" s="12">
        <v>28900.006710000001</v>
      </c>
      <c r="E76" s="13">
        <v>0</v>
      </c>
      <c r="F76" s="14">
        <v>4630.4067100000002</v>
      </c>
      <c r="G76" s="12">
        <v>9269.6</v>
      </c>
      <c r="H76" s="30">
        <v>15000</v>
      </c>
      <c r="I76" s="14">
        <v>0</v>
      </c>
      <c r="J76" s="14">
        <v>0</v>
      </c>
      <c r="K76" s="14">
        <v>0</v>
      </c>
      <c r="L76" s="14">
        <v>0</v>
      </c>
      <c r="M76" s="25" t="s">
        <v>30</v>
      </c>
    </row>
    <row r="77" spans="1:13" ht="24" customHeight="1" x14ac:dyDescent="0.25">
      <c r="A77" s="47">
        <f t="shared" ref="A77:A134" si="8">A76+2</f>
        <v>476</v>
      </c>
      <c r="B77" s="52">
        <v>4074</v>
      </c>
      <c r="C77" s="49" t="s">
        <v>103</v>
      </c>
      <c r="D77" s="12">
        <v>15000</v>
      </c>
      <c r="E77" s="13">
        <v>0</v>
      </c>
      <c r="F77" s="14">
        <v>0</v>
      </c>
      <c r="G77" s="12">
        <v>600</v>
      </c>
      <c r="H77" s="30">
        <v>14400</v>
      </c>
      <c r="I77" s="14">
        <v>0</v>
      </c>
      <c r="J77" s="14">
        <v>0</v>
      </c>
      <c r="K77" s="14">
        <v>0</v>
      </c>
      <c r="L77" s="14">
        <v>0</v>
      </c>
      <c r="M77" s="25" t="s">
        <v>30</v>
      </c>
    </row>
    <row r="78" spans="1:13" ht="34.5" customHeight="1" x14ac:dyDescent="0.25">
      <c r="A78" s="47">
        <f t="shared" si="8"/>
        <v>478</v>
      </c>
      <c r="B78" s="52">
        <v>4032</v>
      </c>
      <c r="C78" s="11" t="s">
        <v>104</v>
      </c>
      <c r="D78" s="12">
        <v>2400</v>
      </c>
      <c r="E78" s="13">
        <v>0</v>
      </c>
      <c r="F78" s="14">
        <v>0</v>
      </c>
      <c r="G78" s="12">
        <v>400</v>
      </c>
      <c r="H78" s="37">
        <v>2000</v>
      </c>
      <c r="I78" s="14">
        <v>0</v>
      </c>
      <c r="J78" s="14">
        <v>0</v>
      </c>
      <c r="K78" s="14">
        <v>0</v>
      </c>
      <c r="L78" s="14">
        <v>0</v>
      </c>
      <c r="M78" s="25" t="s">
        <v>30</v>
      </c>
    </row>
    <row r="79" spans="1:13" ht="24" customHeight="1" x14ac:dyDescent="0.25">
      <c r="A79" s="47">
        <f t="shared" si="8"/>
        <v>480</v>
      </c>
      <c r="B79" s="18">
        <v>5884</v>
      </c>
      <c r="C79" s="11" t="s">
        <v>105</v>
      </c>
      <c r="D79" s="12">
        <v>297174.65046999999</v>
      </c>
      <c r="E79" s="13">
        <v>205.66</v>
      </c>
      <c r="F79" s="14">
        <v>98634.890469999998</v>
      </c>
      <c r="G79" s="12">
        <v>197834.1</v>
      </c>
      <c r="H79" s="30">
        <v>500</v>
      </c>
      <c r="I79" s="14">
        <v>0</v>
      </c>
      <c r="J79" s="14">
        <v>0</v>
      </c>
      <c r="K79" s="14">
        <v>0</v>
      </c>
      <c r="L79" s="14">
        <v>0</v>
      </c>
      <c r="M79" s="25" t="s">
        <v>30</v>
      </c>
    </row>
    <row r="80" spans="1:13" ht="24" customHeight="1" x14ac:dyDescent="0.25">
      <c r="A80" s="47">
        <f t="shared" si="8"/>
        <v>482</v>
      </c>
      <c r="B80" s="18">
        <v>5879</v>
      </c>
      <c r="C80" s="11" t="s">
        <v>106</v>
      </c>
      <c r="D80" s="12">
        <v>31053.17</v>
      </c>
      <c r="E80" s="13">
        <v>0</v>
      </c>
      <c r="F80" s="14">
        <v>553.17000000000007</v>
      </c>
      <c r="G80" s="12">
        <v>0</v>
      </c>
      <c r="H80" s="30">
        <v>500</v>
      </c>
      <c r="I80" s="14">
        <v>30000</v>
      </c>
      <c r="J80" s="14">
        <v>0</v>
      </c>
      <c r="K80" s="14">
        <v>0</v>
      </c>
      <c r="L80" s="14">
        <v>0</v>
      </c>
      <c r="M80" s="25" t="s">
        <v>30</v>
      </c>
    </row>
    <row r="81" spans="1:13" ht="34.5" customHeight="1" x14ac:dyDescent="0.25">
      <c r="A81" s="47">
        <f t="shared" si="8"/>
        <v>484</v>
      </c>
      <c r="B81" s="18">
        <v>5867</v>
      </c>
      <c r="C81" s="49" t="s">
        <v>107</v>
      </c>
      <c r="D81" s="12">
        <v>76861.25</v>
      </c>
      <c r="E81" s="13">
        <v>0</v>
      </c>
      <c r="F81" s="14">
        <v>0</v>
      </c>
      <c r="G81" s="12">
        <v>1861.25</v>
      </c>
      <c r="H81" s="30">
        <v>10000</v>
      </c>
      <c r="I81" s="14">
        <v>65000</v>
      </c>
      <c r="J81" s="14">
        <v>0</v>
      </c>
      <c r="K81" s="14">
        <v>0</v>
      </c>
      <c r="L81" s="14">
        <v>0</v>
      </c>
      <c r="M81" s="25" t="s">
        <v>30</v>
      </c>
    </row>
    <row r="82" spans="1:13" ht="24" customHeight="1" x14ac:dyDescent="0.25">
      <c r="A82" s="47">
        <f t="shared" si="8"/>
        <v>486</v>
      </c>
      <c r="B82" s="52">
        <v>4034</v>
      </c>
      <c r="C82" s="49" t="s">
        <v>108</v>
      </c>
      <c r="D82" s="12">
        <v>42500</v>
      </c>
      <c r="E82" s="13">
        <v>0</v>
      </c>
      <c r="F82" s="14">
        <v>0</v>
      </c>
      <c r="G82" s="12">
        <v>0</v>
      </c>
      <c r="H82" s="30">
        <v>2500</v>
      </c>
      <c r="I82" s="14">
        <v>0</v>
      </c>
      <c r="J82" s="14">
        <v>0</v>
      </c>
      <c r="K82" s="14">
        <v>0</v>
      </c>
      <c r="L82" s="14">
        <v>0</v>
      </c>
      <c r="M82" s="25" t="s">
        <v>109</v>
      </c>
    </row>
    <row r="83" spans="1:13" ht="24" customHeight="1" x14ac:dyDescent="0.25">
      <c r="A83" s="47">
        <f t="shared" si="8"/>
        <v>488</v>
      </c>
      <c r="B83" s="52">
        <v>4031</v>
      </c>
      <c r="C83" s="11" t="s">
        <v>110</v>
      </c>
      <c r="D83" s="12">
        <v>1500</v>
      </c>
      <c r="E83" s="13">
        <v>0</v>
      </c>
      <c r="F83" s="14">
        <v>0</v>
      </c>
      <c r="G83" s="12">
        <v>350</v>
      </c>
      <c r="H83" s="30">
        <v>1150</v>
      </c>
      <c r="I83" s="14">
        <v>0</v>
      </c>
      <c r="J83" s="14">
        <v>0</v>
      </c>
      <c r="K83" s="14">
        <v>0</v>
      </c>
      <c r="L83" s="14">
        <v>0</v>
      </c>
      <c r="M83" s="25" t="s">
        <v>30</v>
      </c>
    </row>
    <row r="84" spans="1:13" ht="34.5" customHeight="1" x14ac:dyDescent="0.25">
      <c r="A84" s="47">
        <f t="shared" si="8"/>
        <v>490</v>
      </c>
      <c r="B84" s="18">
        <v>5750</v>
      </c>
      <c r="C84" s="49" t="s">
        <v>111</v>
      </c>
      <c r="D84" s="12">
        <v>76219.42</v>
      </c>
      <c r="E84" s="13">
        <v>0</v>
      </c>
      <c r="F84" s="14">
        <v>29119</v>
      </c>
      <c r="G84" s="12">
        <v>32100.42</v>
      </c>
      <c r="H84" s="30">
        <v>15000</v>
      </c>
      <c r="I84" s="14">
        <v>0</v>
      </c>
      <c r="J84" s="14">
        <v>0</v>
      </c>
      <c r="K84" s="14">
        <v>0</v>
      </c>
      <c r="L84" s="14">
        <v>0</v>
      </c>
      <c r="M84" s="25" t="s">
        <v>30</v>
      </c>
    </row>
    <row r="85" spans="1:13" ht="34.5" customHeight="1" x14ac:dyDescent="0.25">
      <c r="A85" s="47">
        <f t="shared" si="8"/>
        <v>492</v>
      </c>
      <c r="B85" s="18">
        <v>4105</v>
      </c>
      <c r="C85" s="49" t="s">
        <v>112</v>
      </c>
      <c r="D85" s="12">
        <v>12100</v>
      </c>
      <c r="E85" s="13">
        <v>0</v>
      </c>
      <c r="F85" s="14">
        <v>0</v>
      </c>
      <c r="G85" s="12">
        <v>680</v>
      </c>
      <c r="H85" s="30">
        <v>11420</v>
      </c>
      <c r="I85" s="14">
        <v>0</v>
      </c>
      <c r="J85" s="14">
        <v>0</v>
      </c>
      <c r="K85" s="14">
        <v>0</v>
      </c>
      <c r="L85" s="14">
        <v>0</v>
      </c>
      <c r="M85" s="25" t="s">
        <v>30</v>
      </c>
    </row>
    <row r="86" spans="1:13" ht="31.5" x14ac:dyDescent="0.25">
      <c r="A86" s="47">
        <f t="shared" si="8"/>
        <v>494</v>
      </c>
      <c r="B86" s="18">
        <v>5730</v>
      </c>
      <c r="C86" s="49" t="s">
        <v>113</v>
      </c>
      <c r="D86" s="12">
        <v>180323.5</v>
      </c>
      <c r="E86" s="13">
        <v>5</v>
      </c>
      <c r="F86" s="14">
        <v>2403</v>
      </c>
      <c r="G86" s="12">
        <v>12487.5</v>
      </c>
      <c r="H86" s="30">
        <v>113428</v>
      </c>
      <c r="I86" s="14">
        <v>52000</v>
      </c>
      <c r="J86" s="14">
        <v>0</v>
      </c>
      <c r="K86" s="14">
        <v>0</v>
      </c>
      <c r="L86" s="14">
        <v>0</v>
      </c>
      <c r="M86" s="25" t="s">
        <v>30</v>
      </c>
    </row>
    <row r="87" spans="1:13" ht="45" customHeight="1" x14ac:dyDescent="0.25">
      <c r="A87" s="47">
        <f t="shared" si="8"/>
        <v>496</v>
      </c>
      <c r="B87" s="18">
        <v>4002</v>
      </c>
      <c r="C87" s="49" t="s">
        <v>114</v>
      </c>
      <c r="D87" s="12">
        <v>39388</v>
      </c>
      <c r="E87" s="13">
        <v>14</v>
      </c>
      <c r="F87" s="14">
        <v>274</v>
      </c>
      <c r="G87" s="12">
        <v>1100</v>
      </c>
      <c r="H87" s="30">
        <v>15000</v>
      </c>
      <c r="I87" s="14">
        <v>23000</v>
      </c>
      <c r="J87" s="14">
        <v>0</v>
      </c>
      <c r="K87" s="14">
        <v>0</v>
      </c>
      <c r="L87" s="14">
        <v>0</v>
      </c>
      <c r="M87" s="25" t="s">
        <v>30</v>
      </c>
    </row>
    <row r="88" spans="1:13" ht="24" customHeight="1" x14ac:dyDescent="0.25">
      <c r="A88" s="47">
        <f t="shared" si="8"/>
        <v>498</v>
      </c>
      <c r="B88" s="18">
        <v>4012</v>
      </c>
      <c r="C88" s="49" t="s">
        <v>115</v>
      </c>
      <c r="D88" s="12">
        <v>19120</v>
      </c>
      <c r="E88" s="13">
        <v>270</v>
      </c>
      <c r="F88" s="14">
        <v>0</v>
      </c>
      <c r="G88" s="12">
        <v>350</v>
      </c>
      <c r="H88" s="30">
        <v>14000</v>
      </c>
      <c r="I88" s="14">
        <v>4500</v>
      </c>
      <c r="J88" s="14">
        <v>0</v>
      </c>
      <c r="K88" s="14">
        <v>0</v>
      </c>
      <c r="L88" s="14">
        <v>0</v>
      </c>
      <c r="M88" s="25" t="s">
        <v>30</v>
      </c>
    </row>
    <row r="89" spans="1:13" ht="24" customHeight="1" x14ac:dyDescent="0.25">
      <c r="A89" s="47">
        <f t="shared" si="8"/>
        <v>500</v>
      </c>
      <c r="B89" s="18">
        <v>5456</v>
      </c>
      <c r="C89" s="49" t="s">
        <v>116</v>
      </c>
      <c r="D89" s="12">
        <v>57448.51</v>
      </c>
      <c r="E89" s="13">
        <v>0</v>
      </c>
      <c r="F89" s="14">
        <v>1382</v>
      </c>
      <c r="G89" s="12">
        <v>366.51000000000022</v>
      </c>
      <c r="H89" s="30">
        <v>2090</v>
      </c>
      <c r="I89" s="14">
        <v>26000</v>
      </c>
      <c r="J89" s="14">
        <v>27610</v>
      </c>
      <c r="K89" s="14">
        <v>0</v>
      </c>
      <c r="L89" s="14">
        <v>0</v>
      </c>
      <c r="M89" s="25" t="s">
        <v>30</v>
      </c>
    </row>
    <row r="90" spans="1:13" ht="24" customHeight="1" x14ac:dyDescent="0.25">
      <c r="A90" s="47">
        <f t="shared" si="8"/>
        <v>502</v>
      </c>
      <c r="B90" s="18">
        <v>5971</v>
      </c>
      <c r="C90" s="49" t="s">
        <v>117</v>
      </c>
      <c r="D90" s="12">
        <v>25886.98</v>
      </c>
      <c r="E90" s="13">
        <v>115</v>
      </c>
      <c r="F90" s="12">
        <v>338.8</v>
      </c>
      <c r="G90" s="12">
        <v>433.18</v>
      </c>
      <c r="H90" s="30">
        <v>25000</v>
      </c>
      <c r="I90" s="14">
        <v>0</v>
      </c>
      <c r="J90" s="14">
        <v>0</v>
      </c>
      <c r="K90" s="14">
        <v>0</v>
      </c>
      <c r="L90" s="14">
        <v>0</v>
      </c>
      <c r="M90" s="25" t="s">
        <v>30</v>
      </c>
    </row>
    <row r="91" spans="1:13" ht="34.5" customHeight="1" x14ac:dyDescent="0.25">
      <c r="A91" s="47">
        <f t="shared" si="8"/>
        <v>504</v>
      </c>
      <c r="B91" s="18">
        <v>4027</v>
      </c>
      <c r="C91" s="49" t="s">
        <v>118</v>
      </c>
      <c r="D91" s="12">
        <v>9533</v>
      </c>
      <c r="E91" s="13">
        <v>73</v>
      </c>
      <c r="F91" s="14">
        <v>0</v>
      </c>
      <c r="G91" s="12">
        <v>360</v>
      </c>
      <c r="H91" s="30">
        <v>9100</v>
      </c>
      <c r="I91" s="14">
        <v>0</v>
      </c>
      <c r="J91" s="14">
        <v>0</v>
      </c>
      <c r="K91" s="14">
        <v>0</v>
      </c>
      <c r="L91" s="14">
        <v>0</v>
      </c>
      <c r="M91" s="25" t="s">
        <v>30</v>
      </c>
    </row>
    <row r="92" spans="1:13" ht="24" customHeight="1" x14ac:dyDescent="0.25">
      <c r="A92" s="47">
        <f t="shared" si="8"/>
        <v>506</v>
      </c>
      <c r="B92" s="18">
        <v>5681</v>
      </c>
      <c r="C92" s="49" t="s">
        <v>119</v>
      </c>
      <c r="D92" s="12">
        <v>282500</v>
      </c>
      <c r="E92" s="13">
        <v>0</v>
      </c>
      <c r="F92" s="14">
        <v>2313</v>
      </c>
      <c r="G92" s="12">
        <v>128.6</v>
      </c>
      <c r="H92" s="30">
        <v>11036</v>
      </c>
      <c r="I92" s="14">
        <v>0</v>
      </c>
      <c r="J92" s="14">
        <v>0</v>
      </c>
      <c r="K92" s="14">
        <v>0</v>
      </c>
      <c r="L92" s="14">
        <v>0</v>
      </c>
      <c r="M92" s="25" t="s">
        <v>120</v>
      </c>
    </row>
    <row r="93" spans="1:13" ht="24" customHeight="1" x14ac:dyDescent="0.25">
      <c r="A93" s="47">
        <f t="shared" si="8"/>
        <v>508</v>
      </c>
      <c r="B93" s="18">
        <v>5834</v>
      </c>
      <c r="C93" s="49" t="s">
        <v>121</v>
      </c>
      <c r="D93" s="12">
        <v>73386.59</v>
      </c>
      <c r="E93" s="13">
        <v>87</v>
      </c>
      <c r="F93" s="14">
        <v>1741</v>
      </c>
      <c r="G93" s="12">
        <v>1058.5899999999999</v>
      </c>
      <c r="H93" s="30">
        <v>40000</v>
      </c>
      <c r="I93" s="14">
        <v>30500</v>
      </c>
      <c r="J93" s="14">
        <v>0</v>
      </c>
      <c r="K93" s="14">
        <v>0</v>
      </c>
      <c r="L93" s="14">
        <v>0</v>
      </c>
      <c r="M93" s="25" t="s">
        <v>30</v>
      </c>
    </row>
    <row r="94" spans="1:13" ht="24" customHeight="1" x14ac:dyDescent="0.25">
      <c r="A94" s="47">
        <f t="shared" si="8"/>
        <v>510</v>
      </c>
      <c r="B94" s="18">
        <v>4004</v>
      </c>
      <c r="C94" s="11" t="s">
        <v>122</v>
      </c>
      <c r="D94" s="12">
        <v>21500.05</v>
      </c>
      <c r="E94" s="13">
        <v>0</v>
      </c>
      <c r="F94" s="14">
        <v>0</v>
      </c>
      <c r="G94" s="12">
        <v>127.05</v>
      </c>
      <c r="H94" s="30">
        <v>7373</v>
      </c>
      <c r="I94" s="14">
        <v>14000</v>
      </c>
      <c r="J94" s="14">
        <v>0</v>
      </c>
      <c r="K94" s="14">
        <v>0</v>
      </c>
      <c r="L94" s="14">
        <v>0</v>
      </c>
      <c r="M94" s="25" t="s">
        <v>30</v>
      </c>
    </row>
    <row r="95" spans="1:13" ht="24" customHeight="1" x14ac:dyDescent="0.25">
      <c r="A95" s="47">
        <f t="shared" si="8"/>
        <v>512</v>
      </c>
      <c r="B95" s="18">
        <v>4007</v>
      </c>
      <c r="C95" s="49" t="s">
        <v>123</v>
      </c>
      <c r="D95" s="12">
        <v>25240</v>
      </c>
      <c r="E95" s="13">
        <v>240</v>
      </c>
      <c r="F95" s="14">
        <v>0</v>
      </c>
      <c r="G95" s="12">
        <v>23000</v>
      </c>
      <c r="H95" s="30">
        <v>2000</v>
      </c>
      <c r="I95" s="14">
        <v>0</v>
      </c>
      <c r="J95" s="14">
        <v>0</v>
      </c>
      <c r="K95" s="14">
        <v>0</v>
      </c>
      <c r="L95" s="14">
        <v>0</v>
      </c>
      <c r="M95" s="25" t="s">
        <v>30</v>
      </c>
    </row>
    <row r="96" spans="1:13" ht="24" customHeight="1" x14ac:dyDescent="0.25">
      <c r="A96" s="47">
        <f t="shared" si="8"/>
        <v>514</v>
      </c>
      <c r="B96" s="18">
        <v>4148</v>
      </c>
      <c r="C96" s="49" t="s">
        <v>124</v>
      </c>
      <c r="D96" s="12">
        <v>47127</v>
      </c>
      <c r="E96" s="13">
        <v>127</v>
      </c>
      <c r="F96" s="14">
        <v>0</v>
      </c>
      <c r="G96" s="12">
        <v>0</v>
      </c>
      <c r="H96" s="30">
        <v>2000</v>
      </c>
      <c r="I96" s="14">
        <v>0</v>
      </c>
      <c r="J96" s="14">
        <v>0</v>
      </c>
      <c r="K96" s="14">
        <v>0</v>
      </c>
      <c r="L96" s="14">
        <v>0</v>
      </c>
      <c r="M96" s="25" t="s">
        <v>125</v>
      </c>
    </row>
    <row r="97" spans="1:13" ht="24" customHeight="1" x14ac:dyDescent="0.25">
      <c r="A97" s="47">
        <f t="shared" si="8"/>
        <v>516</v>
      </c>
      <c r="B97" s="18">
        <v>4149</v>
      </c>
      <c r="C97" s="49" t="s">
        <v>126</v>
      </c>
      <c r="D97" s="12">
        <v>37127</v>
      </c>
      <c r="E97" s="13">
        <v>127</v>
      </c>
      <c r="F97" s="14">
        <v>0</v>
      </c>
      <c r="G97" s="12">
        <v>0</v>
      </c>
      <c r="H97" s="30">
        <v>2000</v>
      </c>
      <c r="I97" s="14">
        <v>0</v>
      </c>
      <c r="J97" s="14">
        <v>0</v>
      </c>
      <c r="K97" s="14">
        <v>0</v>
      </c>
      <c r="L97" s="14">
        <v>0</v>
      </c>
      <c r="M97" s="25" t="s">
        <v>127</v>
      </c>
    </row>
    <row r="98" spans="1:13" ht="34.5" customHeight="1" x14ac:dyDescent="0.25">
      <c r="A98" s="47">
        <f t="shared" si="8"/>
        <v>518</v>
      </c>
      <c r="B98" s="18">
        <v>4150</v>
      </c>
      <c r="C98" s="49" t="s">
        <v>128</v>
      </c>
      <c r="D98" s="12">
        <v>32105</v>
      </c>
      <c r="E98" s="13">
        <v>105</v>
      </c>
      <c r="F98" s="14">
        <v>0</v>
      </c>
      <c r="G98" s="12">
        <v>0</v>
      </c>
      <c r="H98" s="30">
        <v>2000</v>
      </c>
      <c r="I98" s="14">
        <v>0</v>
      </c>
      <c r="J98" s="14">
        <v>0</v>
      </c>
      <c r="K98" s="14">
        <v>0</v>
      </c>
      <c r="L98" s="14">
        <v>0</v>
      </c>
      <c r="M98" s="25" t="s">
        <v>129</v>
      </c>
    </row>
    <row r="99" spans="1:13" ht="24" customHeight="1" x14ac:dyDescent="0.25">
      <c r="A99" s="47">
        <f t="shared" si="8"/>
        <v>520</v>
      </c>
      <c r="B99" s="18">
        <v>4151</v>
      </c>
      <c r="C99" s="49" t="s">
        <v>130</v>
      </c>
      <c r="D99" s="12">
        <v>26200</v>
      </c>
      <c r="E99" s="13">
        <v>0</v>
      </c>
      <c r="F99" s="14">
        <v>0</v>
      </c>
      <c r="G99" s="12">
        <v>0</v>
      </c>
      <c r="H99" s="30">
        <v>1200</v>
      </c>
      <c r="I99" s="14">
        <v>0</v>
      </c>
      <c r="J99" s="14">
        <v>0</v>
      </c>
      <c r="K99" s="14">
        <v>0</v>
      </c>
      <c r="L99" s="14">
        <v>0</v>
      </c>
      <c r="M99" s="25" t="s">
        <v>131</v>
      </c>
    </row>
    <row r="100" spans="1:13" ht="24" customHeight="1" x14ac:dyDescent="0.25">
      <c r="A100" s="47">
        <f t="shared" si="8"/>
        <v>522</v>
      </c>
      <c r="B100" s="52">
        <v>4026</v>
      </c>
      <c r="C100" s="11" t="s">
        <v>132</v>
      </c>
      <c r="D100" s="12">
        <v>21042.15</v>
      </c>
      <c r="E100" s="13">
        <v>0</v>
      </c>
      <c r="F100" s="14">
        <v>133.15</v>
      </c>
      <c r="G100" s="12">
        <v>6209</v>
      </c>
      <c r="H100" s="30">
        <v>14700</v>
      </c>
      <c r="I100" s="14">
        <v>0</v>
      </c>
      <c r="J100" s="14">
        <v>0</v>
      </c>
      <c r="K100" s="14">
        <v>0</v>
      </c>
      <c r="L100" s="14">
        <v>0</v>
      </c>
      <c r="M100" s="25" t="s">
        <v>30</v>
      </c>
    </row>
    <row r="101" spans="1:13" ht="34.5" customHeight="1" x14ac:dyDescent="0.25">
      <c r="A101" s="47">
        <f t="shared" si="8"/>
        <v>524</v>
      </c>
      <c r="B101" s="52">
        <v>4018</v>
      </c>
      <c r="C101" s="39" t="s">
        <v>133</v>
      </c>
      <c r="D101" s="12">
        <v>11400</v>
      </c>
      <c r="E101" s="13">
        <v>0</v>
      </c>
      <c r="F101" s="14">
        <v>0</v>
      </c>
      <c r="G101" s="12">
        <v>400</v>
      </c>
      <c r="H101" s="37">
        <v>11000</v>
      </c>
      <c r="I101" s="14">
        <v>0</v>
      </c>
      <c r="J101" s="14">
        <v>0</v>
      </c>
      <c r="K101" s="14">
        <v>0</v>
      </c>
      <c r="L101" s="14">
        <v>0</v>
      </c>
      <c r="M101" s="25" t="s">
        <v>30</v>
      </c>
    </row>
    <row r="102" spans="1:13" ht="34.5" customHeight="1" x14ac:dyDescent="0.25">
      <c r="A102" s="47">
        <f t="shared" si="8"/>
        <v>526</v>
      </c>
      <c r="B102" s="53">
        <v>4040</v>
      </c>
      <c r="C102" s="54" t="s">
        <v>134</v>
      </c>
      <c r="D102" s="12">
        <v>31300</v>
      </c>
      <c r="E102" s="13">
        <v>0</v>
      </c>
      <c r="F102" s="14">
        <v>0</v>
      </c>
      <c r="G102" s="12">
        <v>1300</v>
      </c>
      <c r="H102" s="37">
        <v>16300</v>
      </c>
      <c r="I102" s="14">
        <v>13700</v>
      </c>
      <c r="J102" s="14">
        <v>0</v>
      </c>
      <c r="K102" s="14">
        <v>0</v>
      </c>
      <c r="L102" s="14">
        <v>0</v>
      </c>
      <c r="M102" s="55" t="s">
        <v>30</v>
      </c>
    </row>
    <row r="103" spans="1:13" ht="42" x14ac:dyDescent="0.25">
      <c r="A103" s="47">
        <f t="shared" si="8"/>
        <v>528</v>
      </c>
      <c r="B103" s="18">
        <v>5868</v>
      </c>
      <c r="C103" s="11" t="s">
        <v>135</v>
      </c>
      <c r="D103" s="12">
        <v>63549.995779999997</v>
      </c>
      <c r="E103" s="13">
        <v>0</v>
      </c>
      <c r="F103" s="14">
        <v>572.83578</v>
      </c>
      <c r="G103" s="12">
        <v>3428.16</v>
      </c>
      <c r="H103" s="30">
        <v>15000</v>
      </c>
      <c r="I103" s="14">
        <v>44549</v>
      </c>
      <c r="J103" s="14">
        <v>0</v>
      </c>
      <c r="K103" s="14">
        <v>0</v>
      </c>
      <c r="L103" s="14">
        <v>0</v>
      </c>
      <c r="M103" s="25" t="s">
        <v>30</v>
      </c>
    </row>
    <row r="104" spans="1:13" ht="34.5" customHeight="1" x14ac:dyDescent="0.25">
      <c r="A104" s="47">
        <f t="shared" si="8"/>
        <v>530</v>
      </c>
      <c r="B104" s="52">
        <v>4106</v>
      </c>
      <c r="C104" s="49" t="s">
        <v>136</v>
      </c>
      <c r="D104" s="12">
        <v>2450</v>
      </c>
      <c r="E104" s="13">
        <v>0</v>
      </c>
      <c r="F104" s="14">
        <v>0</v>
      </c>
      <c r="G104" s="12">
        <v>150</v>
      </c>
      <c r="H104" s="30">
        <v>2300</v>
      </c>
      <c r="I104" s="14">
        <v>0</v>
      </c>
      <c r="J104" s="14">
        <v>0</v>
      </c>
      <c r="K104" s="14">
        <v>0</v>
      </c>
      <c r="L104" s="14">
        <v>0</v>
      </c>
      <c r="M104" s="25" t="s">
        <v>30</v>
      </c>
    </row>
    <row r="105" spans="1:13" ht="34.5" customHeight="1" x14ac:dyDescent="0.25">
      <c r="A105" s="47">
        <f t="shared" si="8"/>
        <v>532</v>
      </c>
      <c r="B105" s="52">
        <v>4138</v>
      </c>
      <c r="C105" s="49" t="s">
        <v>137</v>
      </c>
      <c r="D105" s="12">
        <v>4000</v>
      </c>
      <c r="E105" s="13">
        <v>0</v>
      </c>
      <c r="F105" s="14">
        <v>0</v>
      </c>
      <c r="G105" s="12">
        <v>350</v>
      </c>
      <c r="H105" s="30">
        <v>3650</v>
      </c>
      <c r="I105" s="14">
        <v>0</v>
      </c>
      <c r="J105" s="14">
        <v>0</v>
      </c>
      <c r="K105" s="14">
        <v>0</v>
      </c>
      <c r="L105" s="14">
        <v>0</v>
      </c>
      <c r="M105" s="25" t="s">
        <v>30</v>
      </c>
    </row>
    <row r="106" spans="1:13" ht="24" customHeight="1" x14ac:dyDescent="0.25">
      <c r="A106" s="47">
        <f t="shared" si="8"/>
        <v>534</v>
      </c>
      <c r="B106" s="18">
        <v>4111</v>
      </c>
      <c r="C106" s="49" t="s">
        <v>138</v>
      </c>
      <c r="D106" s="12">
        <v>3800</v>
      </c>
      <c r="E106" s="13">
        <v>0</v>
      </c>
      <c r="F106" s="14">
        <v>0</v>
      </c>
      <c r="G106" s="12">
        <v>150</v>
      </c>
      <c r="H106" s="30">
        <v>3650</v>
      </c>
      <c r="I106" s="14">
        <v>0</v>
      </c>
      <c r="J106" s="14">
        <v>0</v>
      </c>
      <c r="K106" s="14">
        <v>0</v>
      </c>
      <c r="L106" s="14">
        <v>0</v>
      </c>
      <c r="M106" s="25" t="s">
        <v>30</v>
      </c>
    </row>
    <row r="107" spans="1:13" ht="34.5" customHeight="1" x14ac:dyDescent="0.25">
      <c r="A107" s="47">
        <f t="shared" si="8"/>
        <v>536</v>
      </c>
      <c r="B107" s="18">
        <v>4114</v>
      </c>
      <c r="C107" s="49" t="s">
        <v>139</v>
      </c>
      <c r="D107" s="12">
        <v>22720</v>
      </c>
      <c r="E107" s="13">
        <v>0</v>
      </c>
      <c r="F107" s="14">
        <v>628</v>
      </c>
      <c r="G107" s="12">
        <v>92</v>
      </c>
      <c r="H107" s="30">
        <v>22000</v>
      </c>
      <c r="I107" s="14">
        <v>0</v>
      </c>
      <c r="J107" s="14">
        <v>0</v>
      </c>
      <c r="K107" s="14">
        <v>0</v>
      </c>
      <c r="L107" s="14">
        <v>0</v>
      </c>
      <c r="M107" s="25" t="s">
        <v>30</v>
      </c>
    </row>
    <row r="108" spans="1:13" ht="24" customHeight="1" x14ac:dyDescent="0.25">
      <c r="A108" s="47">
        <f t="shared" si="8"/>
        <v>538</v>
      </c>
      <c r="B108" s="18">
        <v>4152</v>
      </c>
      <c r="C108" s="49" t="s">
        <v>140</v>
      </c>
      <c r="D108" s="12">
        <v>5891</v>
      </c>
      <c r="E108" s="13">
        <v>91</v>
      </c>
      <c r="F108" s="14">
        <v>0</v>
      </c>
      <c r="G108" s="12">
        <v>0</v>
      </c>
      <c r="H108" s="30">
        <v>5800</v>
      </c>
      <c r="I108" s="14">
        <v>0</v>
      </c>
      <c r="J108" s="14">
        <v>0</v>
      </c>
      <c r="K108" s="14">
        <v>0</v>
      </c>
      <c r="L108" s="14">
        <v>0</v>
      </c>
      <c r="M108" s="25" t="s">
        <v>30</v>
      </c>
    </row>
    <row r="109" spans="1:13" ht="24" customHeight="1" x14ac:dyDescent="0.25">
      <c r="A109" s="47">
        <f t="shared" si="8"/>
        <v>540</v>
      </c>
      <c r="B109" s="18">
        <v>4153</v>
      </c>
      <c r="C109" s="49" t="s">
        <v>141</v>
      </c>
      <c r="D109" s="12">
        <v>7390</v>
      </c>
      <c r="E109" s="13">
        <v>2190</v>
      </c>
      <c r="F109" s="14">
        <v>0</v>
      </c>
      <c r="G109" s="12">
        <v>0</v>
      </c>
      <c r="H109" s="30">
        <v>5200</v>
      </c>
      <c r="I109" s="14">
        <v>0</v>
      </c>
      <c r="J109" s="14">
        <v>0</v>
      </c>
      <c r="K109" s="14">
        <v>0</v>
      </c>
      <c r="L109" s="14">
        <v>0</v>
      </c>
      <c r="M109" s="25" t="s">
        <v>30</v>
      </c>
    </row>
    <row r="110" spans="1:13" ht="34.5" customHeight="1" x14ac:dyDescent="0.25">
      <c r="A110" s="47">
        <f t="shared" si="8"/>
        <v>542</v>
      </c>
      <c r="B110" s="18">
        <v>4159</v>
      </c>
      <c r="C110" s="49" t="s">
        <v>142</v>
      </c>
      <c r="D110" s="12">
        <v>31450</v>
      </c>
      <c r="E110" s="13">
        <v>0</v>
      </c>
      <c r="F110" s="14">
        <v>0</v>
      </c>
      <c r="G110" s="12">
        <v>0</v>
      </c>
      <c r="H110" s="30">
        <v>1200</v>
      </c>
      <c r="I110" s="14">
        <v>10000</v>
      </c>
      <c r="J110" s="14">
        <v>20250</v>
      </c>
      <c r="K110" s="14">
        <v>0</v>
      </c>
      <c r="L110" s="14">
        <v>0</v>
      </c>
      <c r="M110" s="25" t="s">
        <v>30</v>
      </c>
    </row>
    <row r="111" spans="1:13" ht="24" customHeight="1" x14ac:dyDescent="0.25">
      <c r="A111" s="47">
        <f t="shared" si="8"/>
        <v>544</v>
      </c>
      <c r="B111" s="18">
        <v>4160</v>
      </c>
      <c r="C111" s="11" t="s">
        <v>143</v>
      </c>
      <c r="D111" s="12">
        <v>20700</v>
      </c>
      <c r="E111" s="13">
        <v>500</v>
      </c>
      <c r="F111" s="14">
        <v>0</v>
      </c>
      <c r="G111" s="12">
        <v>0</v>
      </c>
      <c r="H111" s="30">
        <v>15300</v>
      </c>
      <c r="I111" s="14">
        <v>4900</v>
      </c>
      <c r="J111" s="14">
        <v>0</v>
      </c>
      <c r="K111" s="14">
        <v>0</v>
      </c>
      <c r="L111" s="14">
        <v>0</v>
      </c>
      <c r="M111" s="25" t="s">
        <v>30</v>
      </c>
    </row>
    <row r="112" spans="1:13" ht="34.5" customHeight="1" x14ac:dyDescent="0.25">
      <c r="A112" s="47">
        <f t="shared" si="8"/>
        <v>546</v>
      </c>
      <c r="B112" s="18">
        <v>4161</v>
      </c>
      <c r="C112" s="11" t="s">
        <v>144</v>
      </c>
      <c r="D112" s="12">
        <v>3000</v>
      </c>
      <c r="E112" s="13">
        <v>0</v>
      </c>
      <c r="F112" s="14">
        <v>0</v>
      </c>
      <c r="G112" s="12">
        <v>0</v>
      </c>
      <c r="H112" s="30">
        <v>3000</v>
      </c>
      <c r="I112" s="14">
        <v>0</v>
      </c>
      <c r="J112" s="14">
        <v>0</v>
      </c>
      <c r="K112" s="14">
        <v>0</v>
      </c>
      <c r="L112" s="14">
        <v>0</v>
      </c>
      <c r="M112" s="25" t="s">
        <v>30</v>
      </c>
    </row>
    <row r="113" spans="1:13" ht="24" customHeight="1" x14ac:dyDescent="0.25">
      <c r="A113" s="47">
        <f t="shared" si="8"/>
        <v>548</v>
      </c>
      <c r="B113" s="18">
        <v>4162</v>
      </c>
      <c r="C113" s="11" t="s">
        <v>145</v>
      </c>
      <c r="D113" s="12">
        <v>48100</v>
      </c>
      <c r="E113" s="13">
        <v>0</v>
      </c>
      <c r="F113" s="14">
        <v>0</v>
      </c>
      <c r="G113" s="12">
        <v>0</v>
      </c>
      <c r="H113" s="30">
        <v>12000</v>
      </c>
      <c r="I113" s="14">
        <v>12000</v>
      </c>
      <c r="J113" s="14">
        <v>24100</v>
      </c>
      <c r="K113" s="14">
        <v>0</v>
      </c>
      <c r="L113" s="14">
        <v>0</v>
      </c>
      <c r="M113" s="25" t="s">
        <v>30</v>
      </c>
    </row>
    <row r="114" spans="1:13" ht="24" customHeight="1" x14ac:dyDescent="0.25">
      <c r="A114" s="47">
        <f t="shared" si="8"/>
        <v>550</v>
      </c>
      <c r="B114" s="18">
        <v>4163</v>
      </c>
      <c r="C114" s="49" t="s">
        <v>146</v>
      </c>
      <c r="D114" s="12">
        <v>5000</v>
      </c>
      <c r="E114" s="13">
        <v>0</v>
      </c>
      <c r="F114" s="14">
        <v>0</v>
      </c>
      <c r="G114" s="12">
        <v>0</v>
      </c>
      <c r="H114" s="30">
        <v>5000</v>
      </c>
      <c r="I114" s="14">
        <v>0</v>
      </c>
      <c r="J114" s="14">
        <v>0</v>
      </c>
      <c r="K114" s="14">
        <v>0</v>
      </c>
      <c r="L114" s="14">
        <v>0</v>
      </c>
      <c r="M114" s="25" t="s">
        <v>30</v>
      </c>
    </row>
    <row r="115" spans="1:13" ht="34.5" customHeight="1" x14ac:dyDescent="0.25">
      <c r="A115" s="47">
        <f t="shared" si="8"/>
        <v>552</v>
      </c>
      <c r="B115" s="18">
        <v>4164</v>
      </c>
      <c r="C115" s="11" t="s">
        <v>147</v>
      </c>
      <c r="D115" s="12">
        <v>5018</v>
      </c>
      <c r="E115" s="13">
        <v>0</v>
      </c>
      <c r="F115" s="14">
        <v>0</v>
      </c>
      <c r="G115" s="12">
        <v>0</v>
      </c>
      <c r="H115" s="30">
        <v>5018</v>
      </c>
      <c r="I115" s="14">
        <v>0</v>
      </c>
      <c r="J115" s="14">
        <v>0</v>
      </c>
      <c r="K115" s="14">
        <v>0</v>
      </c>
      <c r="L115" s="14">
        <v>0</v>
      </c>
      <c r="M115" s="25" t="s">
        <v>30</v>
      </c>
    </row>
    <row r="116" spans="1:13" ht="34.5" customHeight="1" x14ac:dyDescent="0.25">
      <c r="A116" s="47">
        <f t="shared" si="8"/>
        <v>554</v>
      </c>
      <c r="B116" s="18">
        <v>4167</v>
      </c>
      <c r="C116" s="49" t="s">
        <v>148</v>
      </c>
      <c r="D116" s="12">
        <v>2200</v>
      </c>
      <c r="E116" s="13">
        <v>0</v>
      </c>
      <c r="F116" s="14">
        <v>0</v>
      </c>
      <c r="G116" s="12">
        <v>0</v>
      </c>
      <c r="H116" s="30">
        <v>2200</v>
      </c>
      <c r="I116" s="14">
        <v>0</v>
      </c>
      <c r="J116" s="14">
        <v>0</v>
      </c>
      <c r="K116" s="14">
        <v>0</v>
      </c>
      <c r="L116" s="14">
        <v>0</v>
      </c>
      <c r="M116" s="25" t="s">
        <v>30</v>
      </c>
    </row>
    <row r="117" spans="1:13" ht="34.5" customHeight="1" x14ac:dyDescent="0.25">
      <c r="A117" s="47">
        <f t="shared" si="8"/>
        <v>556</v>
      </c>
      <c r="B117" s="18">
        <v>4168</v>
      </c>
      <c r="C117" s="49" t="s">
        <v>149</v>
      </c>
      <c r="D117" s="12">
        <v>3120</v>
      </c>
      <c r="E117" s="13">
        <v>620</v>
      </c>
      <c r="F117" s="14">
        <v>0</v>
      </c>
      <c r="G117" s="12">
        <v>0</v>
      </c>
      <c r="H117" s="30">
        <v>2500</v>
      </c>
      <c r="I117" s="14">
        <v>0</v>
      </c>
      <c r="J117" s="14">
        <v>0</v>
      </c>
      <c r="K117" s="14">
        <v>0</v>
      </c>
      <c r="L117" s="14">
        <v>0</v>
      </c>
      <c r="M117" s="25" t="s">
        <v>30</v>
      </c>
    </row>
    <row r="118" spans="1:13" ht="34.5" customHeight="1" x14ac:dyDescent="0.25">
      <c r="A118" s="47">
        <f t="shared" si="8"/>
        <v>558</v>
      </c>
      <c r="B118" s="18">
        <v>4169</v>
      </c>
      <c r="C118" s="49" t="s">
        <v>150</v>
      </c>
      <c r="D118" s="12">
        <v>4000</v>
      </c>
      <c r="E118" s="13">
        <v>0</v>
      </c>
      <c r="F118" s="14">
        <v>0</v>
      </c>
      <c r="G118" s="12">
        <v>0</v>
      </c>
      <c r="H118" s="30">
        <v>4000</v>
      </c>
      <c r="I118" s="14">
        <v>0</v>
      </c>
      <c r="J118" s="14">
        <v>0</v>
      </c>
      <c r="K118" s="14">
        <v>0</v>
      </c>
      <c r="L118" s="14">
        <v>0</v>
      </c>
      <c r="M118" s="25" t="s">
        <v>30</v>
      </c>
    </row>
    <row r="119" spans="1:13" ht="24" customHeight="1" x14ac:dyDescent="0.25">
      <c r="A119" s="47">
        <f t="shared" si="8"/>
        <v>560</v>
      </c>
      <c r="B119" s="18">
        <v>4201</v>
      </c>
      <c r="C119" s="49" t="s">
        <v>151</v>
      </c>
      <c r="D119" s="12">
        <v>25700</v>
      </c>
      <c r="E119" s="13">
        <v>100</v>
      </c>
      <c r="F119" s="14">
        <v>0</v>
      </c>
      <c r="G119" s="12">
        <v>0</v>
      </c>
      <c r="H119" s="30">
        <v>600</v>
      </c>
      <c r="I119" s="14">
        <v>0</v>
      </c>
      <c r="J119" s="14">
        <v>10000</v>
      </c>
      <c r="K119" s="14">
        <v>0</v>
      </c>
      <c r="L119" s="14">
        <v>0</v>
      </c>
      <c r="M119" s="25" t="s">
        <v>152</v>
      </c>
    </row>
    <row r="120" spans="1:13" ht="24" customHeight="1" x14ac:dyDescent="0.25">
      <c r="A120" s="47">
        <f t="shared" si="8"/>
        <v>562</v>
      </c>
      <c r="B120" s="18">
        <v>4202</v>
      </c>
      <c r="C120" s="49" t="s">
        <v>153</v>
      </c>
      <c r="D120" s="12">
        <v>7500</v>
      </c>
      <c r="E120" s="13">
        <v>0</v>
      </c>
      <c r="F120" s="14">
        <v>0</v>
      </c>
      <c r="G120" s="12">
        <v>0</v>
      </c>
      <c r="H120" s="30">
        <v>7500</v>
      </c>
      <c r="I120" s="14">
        <v>0</v>
      </c>
      <c r="J120" s="14">
        <v>0</v>
      </c>
      <c r="K120" s="14">
        <v>0</v>
      </c>
      <c r="L120" s="14">
        <v>0</v>
      </c>
      <c r="M120" s="25" t="s">
        <v>30</v>
      </c>
    </row>
    <row r="121" spans="1:13" ht="34.5" customHeight="1" x14ac:dyDescent="0.25">
      <c r="A121" s="47">
        <f t="shared" si="8"/>
        <v>564</v>
      </c>
      <c r="B121" s="52">
        <v>4203</v>
      </c>
      <c r="C121" s="11" t="s">
        <v>154</v>
      </c>
      <c r="D121" s="12">
        <v>3600</v>
      </c>
      <c r="E121" s="13">
        <v>700</v>
      </c>
      <c r="F121" s="14">
        <v>0</v>
      </c>
      <c r="G121" s="12">
        <v>0</v>
      </c>
      <c r="H121" s="30">
        <v>2900</v>
      </c>
      <c r="I121" s="14">
        <v>0</v>
      </c>
      <c r="J121" s="14">
        <v>0</v>
      </c>
      <c r="K121" s="14">
        <v>0</v>
      </c>
      <c r="L121" s="14">
        <v>0</v>
      </c>
      <c r="M121" s="25" t="s">
        <v>30</v>
      </c>
    </row>
    <row r="122" spans="1:13" ht="24" customHeight="1" x14ac:dyDescent="0.25">
      <c r="A122" s="47">
        <f t="shared" si="8"/>
        <v>566</v>
      </c>
      <c r="B122" s="52">
        <v>4204</v>
      </c>
      <c r="C122" s="39" t="s">
        <v>155</v>
      </c>
      <c r="D122" s="12">
        <v>1100</v>
      </c>
      <c r="E122" s="13">
        <v>0</v>
      </c>
      <c r="F122" s="14">
        <v>0</v>
      </c>
      <c r="G122" s="12">
        <v>0</v>
      </c>
      <c r="H122" s="37">
        <v>1100</v>
      </c>
      <c r="I122" s="14">
        <v>0</v>
      </c>
      <c r="J122" s="14">
        <v>0</v>
      </c>
      <c r="K122" s="14">
        <v>0</v>
      </c>
      <c r="L122" s="14">
        <v>0</v>
      </c>
      <c r="M122" s="25" t="s">
        <v>30</v>
      </c>
    </row>
    <row r="123" spans="1:13" ht="34.5" customHeight="1" x14ac:dyDescent="0.25">
      <c r="A123" s="47">
        <f t="shared" si="8"/>
        <v>568</v>
      </c>
      <c r="B123" s="52">
        <v>4205</v>
      </c>
      <c r="C123" s="11" t="s">
        <v>156</v>
      </c>
      <c r="D123" s="12">
        <v>950</v>
      </c>
      <c r="E123" s="13">
        <v>0</v>
      </c>
      <c r="F123" s="14">
        <v>0</v>
      </c>
      <c r="G123" s="12">
        <v>0</v>
      </c>
      <c r="H123" s="30">
        <v>100</v>
      </c>
      <c r="I123" s="14">
        <v>850</v>
      </c>
      <c r="J123" s="14">
        <v>0</v>
      </c>
      <c r="K123" s="14">
        <v>0</v>
      </c>
      <c r="L123" s="14">
        <v>0</v>
      </c>
      <c r="M123" s="25" t="s">
        <v>30</v>
      </c>
    </row>
    <row r="124" spans="1:13" ht="24" customHeight="1" x14ac:dyDescent="0.25">
      <c r="A124" s="47">
        <f t="shared" si="8"/>
        <v>570</v>
      </c>
      <c r="B124" s="52">
        <v>4206</v>
      </c>
      <c r="C124" s="39" t="s">
        <v>157</v>
      </c>
      <c r="D124" s="12">
        <v>650</v>
      </c>
      <c r="E124" s="13">
        <v>0</v>
      </c>
      <c r="F124" s="14">
        <v>0</v>
      </c>
      <c r="G124" s="12">
        <v>0</v>
      </c>
      <c r="H124" s="37">
        <v>650</v>
      </c>
      <c r="I124" s="14">
        <v>0</v>
      </c>
      <c r="J124" s="14">
        <v>0</v>
      </c>
      <c r="K124" s="14">
        <v>0</v>
      </c>
      <c r="L124" s="14">
        <v>0</v>
      </c>
      <c r="M124" s="25" t="s">
        <v>30</v>
      </c>
    </row>
    <row r="125" spans="1:13" ht="24" customHeight="1" x14ac:dyDescent="0.25">
      <c r="A125" s="47">
        <f t="shared" si="8"/>
        <v>572</v>
      </c>
      <c r="B125" s="52">
        <v>4207</v>
      </c>
      <c r="C125" s="49" t="s">
        <v>158</v>
      </c>
      <c r="D125" s="12">
        <v>3500</v>
      </c>
      <c r="E125" s="13">
        <v>1500</v>
      </c>
      <c r="F125" s="14">
        <v>0</v>
      </c>
      <c r="G125" s="12">
        <v>0</v>
      </c>
      <c r="H125" s="30">
        <v>2000</v>
      </c>
      <c r="I125" s="14">
        <v>0</v>
      </c>
      <c r="J125" s="14">
        <v>0</v>
      </c>
      <c r="K125" s="14">
        <v>0</v>
      </c>
      <c r="L125" s="14">
        <v>0</v>
      </c>
      <c r="M125" s="25" t="s">
        <v>30</v>
      </c>
    </row>
    <row r="126" spans="1:13" ht="24" customHeight="1" x14ac:dyDescent="0.25">
      <c r="A126" s="47">
        <f t="shared" si="8"/>
        <v>574</v>
      </c>
      <c r="B126" s="52">
        <v>4208</v>
      </c>
      <c r="C126" s="49" t="s">
        <v>159</v>
      </c>
      <c r="D126" s="12">
        <v>1085</v>
      </c>
      <c r="E126" s="13">
        <v>85</v>
      </c>
      <c r="F126" s="14">
        <v>0</v>
      </c>
      <c r="G126" s="12">
        <v>0</v>
      </c>
      <c r="H126" s="30">
        <v>1000</v>
      </c>
      <c r="I126" s="14">
        <v>0</v>
      </c>
      <c r="J126" s="14">
        <v>0</v>
      </c>
      <c r="K126" s="14">
        <v>0</v>
      </c>
      <c r="L126" s="14">
        <v>0</v>
      </c>
      <c r="M126" s="25" t="s">
        <v>30</v>
      </c>
    </row>
    <row r="127" spans="1:13" ht="24" customHeight="1" x14ac:dyDescent="0.25">
      <c r="A127" s="47">
        <f t="shared" si="8"/>
        <v>576</v>
      </c>
      <c r="B127" s="18">
        <v>4209</v>
      </c>
      <c r="C127" s="49" t="s">
        <v>160</v>
      </c>
      <c r="D127" s="12">
        <v>62331</v>
      </c>
      <c r="E127" s="13">
        <v>231</v>
      </c>
      <c r="F127" s="14">
        <v>0</v>
      </c>
      <c r="G127" s="12">
        <v>0</v>
      </c>
      <c r="H127" s="30">
        <v>1600</v>
      </c>
      <c r="I127" s="14">
        <v>10000</v>
      </c>
      <c r="J127" s="14">
        <v>50500</v>
      </c>
      <c r="K127" s="14">
        <v>0</v>
      </c>
      <c r="L127" s="14">
        <v>0</v>
      </c>
      <c r="M127" s="25" t="s">
        <v>30</v>
      </c>
    </row>
    <row r="128" spans="1:13" ht="24" customHeight="1" x14ac:dyDescent="0.25">
      <c r="A128" s="47">
        <f t="shared" si="8"/>
        <v>578</v>
      </c>
      <c r="B128" s="18">
        <v>4210</v>
      </c>
      <c r="C128" s="49" t="s">
        <v>161</v>
      </c>
      <c r="D128" s="12">
        <v>5450</v>
      </c>
      <c r="E128" s="13">
        <v>450</v>
      </c>
      <c r="F128" s="14">
        <v>0</v>
      </c>
      <c r="G128" s="12">
        <v>0</v>
      </c>
      <c r="H128" s="30">
        <v>5000</v>
      </c>
      <c r="I128" s="14">
        <v>0</v>
      </c>
      <c r="J128" s="14">
        <v>0</v>
      </c>
      <c r="K128" s="14">
        <v>0</v>
      </c>
      <c r="L128" s="14">
        <v>0</v>
      </c>
      <c r="M128" s="25" t="s">
        <v>30</v>
      </c>
    </row>
    <row r="129" spans="1:13" ht="24" customHeight="1" x14ac:dyDescent="0.25">
      <c r="A129" s="47">
        <f t="shared" si="8"/>
        <v>580</v>
      </c>
      <c r="B129" s="18">
        <v>4211</v>
      </c>
      <c r="C129" s="49" t="s">
        <v>162</v>
      </c>
      <c r="D129" s="12">
        <v>9932</v>
      </c>
      <c r="E129" s="13">
        <v>32</v>
      </c>
      <c r="F129" s="14">
        <v>0</v>
      </c>
      <c r="G129" s="12">
        <v>0</v>
      </c>
      <c r="H129" s="30">
        <v>9900</v>
      </c>
      <c r="I129" s="14">
        <v>0</v>
      </c>
      <c r="J129" s="14">
        <v>0</v>
      </c>
      <c r="K129" s="14">
        <v>0</v>
      </c>
      <c r="L129" s="14">
        <v>0</v>
      </c>
      <c r="M129" s="25" t="s">
        <v>30</v>
      </c>
    </row>
    <row r="130" spans="1:13" ht="34.5" customHeight="1" x14ac:dyDescent="0.25">
      <c r="A130" s="47">
        <f t="shared" si="8"/>
        <v>582</v>
      </c>
      <c r="B130" s="18">
        <v>4212</v>
      </c>
      <c r="C130" s="49" t="s">
        <v>163</v>
      </c>
      <c r="D130" s="12">
        <v>22317</v>
      </c>
      <c r="E130" s="13">
        <v>517</v>
      </c>
      <c r="F130" s="14">
        <v>0</v>
      </c>
      <c r="G130" s="12">
        <v>0</v>
      </c>
      <c r="H130" s="30">
        <v>21800</v>
      </c>
      <c r="I130" s="14">
        <v>0</v>
      </c>
      <c r="J130" s="14">
        <v>0</v>
      </c>
      <c r="K130" s="14">
        <v>0</v>
      </c>
      <c r="L130" s="14">
        <v>0</v>
      </c>
      <c r="M130" s="25" t="s">
        <v>30</v>
      </c>
    </row>
    <row r="131" spans="1:13" ht="34.5" customHeight="1" x14ac:dyDescent="0.25">
      <c r="A131" s="47">
        <f t="shared" si="8"/>
        <v>584</v>
      </c>
      <c r="B131" s="18">
        <v>4213</v>
      </c>
      <c r="C131" s="49" t="s">
        <v>164</v>
      </c>
      <c r="D131" s="12">
        <v>1500</v>
      </c>
      <c r="E131" s="13">
        <v>0</v>
      </c>
      <c r="F131" s="14">
        <v>0</v>
      </c>
      <c r="G131" s="12">
        <v>0</v>
      </c>
      <c r="H131" s="30">
        <v>1500</v>
      </c>
      <c r="I131" s="14">
        <v>0</v>
      </c>
      <c r="J131" s="14">
        <v>0</v>
      </c>
      <c r="K131" s="14">
        <v>0</v>
      </c>
      <c r="L131" s="14">
        <v>0</v>
      </c>
      <c r="M131" s="25" t="s">
        <v>30</v>
      </c>
    </row>
    <row r="132" spans="1:13" ht="24" customHeight="1" x14ac:dyDescent="0.25">
      <c r="A132" s="47">
        <f t="shared" si="8"/>
        <v>586</v>
      </c>
      <c r="B132" s="18">
        <v>4094</v>
      </c>
      <c r="C132" s="11" t="s">
        <v>165</v>
      </c>
      <c r="D132" s="12">
        <v>13300</v>
      </c>
      <c r="E132" s="13">
        <v>0</v>
      </c>
      <c r="F132" s="14">
        <v>0</v>
      </c>
      <c r="G132" s="12">
        <v>300</v>
      </c>
      <c r="H132" s="30">
        <v>13000</v>
      </c>
      <c r="I132" s="14">
        <v>0</v>
      </c>
      <c r="J132" s="14">
        <v>0</v>
      </c>
      <c r="K132" s="14">
        <v>0</v>
      </c>
      <c r="L132" s="14">
        <v>0</v>
      </c>
      <c r="M132" s="25" t="s">
        <v>30</v>
      </c>
    </row>
    <row r="133" spans="1:13" ht="45" customHeight="1" x14ac:dyDescent="0.25">
      <c r="A133" s="47">
        <f t="shared" si="8"/>
        <v>588</v>
      </c>
      <c r="B133" s="18">
        <v>5999</v>
      </c>
      <c r="C133" s="49" t="s">
        <v>264</v>
      </c>
      <c r="D133" s="12">
        <v>130000.41</v>
      </c>
      <c r="E133" s="13">
        <v>0</v>
      </c>
      <c r="F133" s="14">
        <v>447</v>
      </c>
      <c r="G133" s="12">
        <v>2183.41</v>
      </c>
      <c r="H133" s="30">
        <v>13000</v>
      </c>
      <c r="I133" s="14">
        <v>67370</v>
      </c>
      <c r="J133" s="14">
        <v>47000</v>
      </c>
      <c r="K133" s="14">
        <v>0</v>
      </c>
      <c r="L133" s="14">
        <v>0</v>
      </c>
      <c r="M133" s="25" t="s">
        <v>166</v>
      </c>
    </row>
    <row r="134" spans="1:13" ht="31.5" x14ac:dyDescent="0.25">
      <c r="A134" s="47">
        <f t="shared" si="8"/>
        <v>590</v>
      </c>
      <c r="B134" s="52">
        <v>4102</v>
      </c>
      <c r="C134" s="49" t="s">
        <v>167</v>
      </c>
      <c r="D134" s="12">
        <v>10000</v>
      </c>
      <c r="E134" s="13">
        <v>0</v>
      </c>
      <c r="F134" s="14">
        <v>0</v>
      </c>
      <c r="G134" s="12">
        <v>13336</v>
      </c>
      <c r="H134" s="30">
        <v>10000</v>
      </c>
      <c r="I134" s="14">
        <v>0</v>
      </c>
      <c r="J134" s="14">
        <v>0</v>
      </c>
      <c r="K134" s="14">
        <v>0</v>
      </c>
      <c r="L134" s="14">
        <v>0</v>
      </c>
      <c r="M134" s="16" t="s">
        <v>20</v>
      </c>
    </row>
    <row r="135" spans="1:13" ht="15.75" customHeight="1" x14ac:dyDescent="0.25">
      <c r="A135" s="149" t="s">
        <v>168</v>
      </c>
      <c r="B135" s="150"/>
      <c r="C135" s="151"/>
      <c r="D135" s="20">
        <f>SUM(D76:D134)</f>
        <v>2055640.6829599999</v>
      </c>
      <c r="E135" s="20">
        <f t="shared" ref="E135:L135" si="9">SUM(E76:E134)</f>
        <v>8384.66</v>
      </c>
      <c r="F135" s="20">
        <f t="shared" si="9"/>
        <v>143170.25295999995</v>
      </c>
      <c r="G135" s="20">
        <f t="shared" si="9"/>
        <v>310405.36999999994</v>
      </c>
      <c r="H135" s="20">
        <f t="shared" si="9"/>
        <v>560165</v>
      </c>
      <c r="I135" s="20">
        <f t="shared" si="9"/>
        <v>408369</v>
      </c>
      <c r="J135" s="20">
        <f t="shared" si="9"/>
        <v>179460</v>
      </c>
      <c r="K135" s="20">
        <f t="shared" si="9"/>
        <v>0</v>
      </c>
      <c r="L135" s="20">
        <f t="shared" si="9"/>
        <v>0</v>
      </c>
      <c r="M135" s="21"/>
    </row>
    <row r="136" spans="1:13" ht="18" customHeight="1" x14ac:dyDescent="0.25">
      <c r="A136" s="169" t="s">
        <v>169</v>
      </c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1"/>
    </row>
    <row r="137" spans="1:13" ht="24" customHeight="1" x14ac:dyDescent="0.25">
      <c r="A137" s="56">
        <v>670</v>
      </c>
      <c r="B137" s="18">
        <v>5100</v>
      </c>
      <c r="C137" s="11" t="s">
        <v>170</v>
      </c>
      <c r="D137" s="12">
        <v>347563.63364000001</v>
      </c>
      <c r="E137" s="13">
        <v>0</v>
      </c>
      <c r="F137" s="14">
        <v>116095.05364</v>
      </c>
      <c r="G137" s="12">
        <v>35832.58</v>
      </c>
      <c r="H137" s="57">
        <v>17199</v>
      </c>
      <c r="I137" s="14">
        <v>17371</v>
      </c>
      <c r="J137" s="14">
        <v>17531</v>
      </c>
      <c r="K137" s="14">
        <v>17693</v>
      </c>
      <c r="L137" s="14">
        <v>125842</v>
      </c>
      <c r="M137" s="25" t="s">
        <v>171</v>
      </c>
    </row>
    <row r="138" spans="1:13" ht="24" customHeight="1" x14ac:dyDescent="0.25">
      <c r="A138" s="47">
        <f t="shared" ref="A138:A174" si="10">A137+2</f>
        <v>672</v>
      </c>
      <c r="B138" s="44">
        <v>5761</v>
      </c>
      <c r="C138" s="49" t="s">
        <v>172</v>
      </c>
      <c r="D138" s="12">
        <v>25151.69</v>
      </c>
      <c r="E138" s="13">
        <v>0</v>
      </c>
      <c r="F138" s="14">
        <v>443</v>
      </c>
      <c r="G138" s="12">
        <v>1808.69</v>
      </c>
      <c r="H138" s="30">
        <v>22900</v>
      </c>
      <c r="I138" s="14">
        <v>0</v>
      </c>
      <c r="J138" s="14">
        <v>0</v>
      </c>
      <c r="K138" s="14">
        <v>0</v>
      </c>
      <c r="L138" s="14">
        <v>0</v>
      </c>
      <c r="M138" s="25" t="s">
        <v>30</v>
      </c>
    </row>
    <row r="139" spans="1:13" ht="24" customHeight="1" x14ac:dyDescent="0.25">
      <c r="A139" s="47">
        <f t="shared" si="10"/>
        <v>674</v>
      </c>
      <c r="B139" s="44">
        <v>5690</v>
      </c>
      <c r="C139" s="11" t="s">
        <v>173</v>
      </c>
      <c r="D139" s="12">
        <v>188400.11</v>
      </c>
      <c r="E139" s="13">
        <v>0</v>
      </c>
      <c r="F139" s="14">
        <v>3787</v>
      </c>
      <c r="G139" s="12">
        <v>431.11</v>
      </c>
      <c r="H139" s="30">
        <v>134182</v>
      </c>
      <c r="I139" s="14">
        <v>50000</v>
      </c>
      <c r="J139" s="14">
        <v>0</v>
      </c>
      <c r="K139" s="14">
        <v>0</v>
      </c>
      <c r="L139" s="14">
        <v>0</v>
      </c>
      <c r="M139" s="25" t="s">
        <v>30</v>
      </c>
    </row>
    <row r="140" spans="1:13" ht="24" customHeight="1" x14ac:dyDescent="0.25">
      <c r="A140" s="47">
        <f t="shared" si="10"/>
        <v>676</v>
      </c>
      <c r="B140" s="44">
        <v>4496</v>
      </c>
      <c r="C140" s="11" t="s">
        <v>174</v>
      </c>
      <c r="D140" s="12">
        <v>107521.59050000001</v>
      </c>
      <c r="E140" s="13">
        <v>0</v>
      </c>
      <c r="F140" s="14">
        <v>1672.1704999999999</v>
      </c>
      <c r="G140" s="12">
        <v>10849.42</v>
      </c>
      <c r="H140" s="30">
        <v>85000</v>
      </c>
      <c r="I140" s="14">
        <v>10000</v>
      </c>
      <c r="J140" s="14">
        <v>0</v>
      </c>
      <c r="K140" s="14">
        <v>0</v>
      </c>
      <c r="L140" s="14">
        <v>0</v>
      </c>
      <c r="M140" s="25" t="s">
        <v>30</v>
      </c>
    </row>
    <row r="141" spans="1:13" ht="24" customHeight="1" x14ac:dyDescent="0.25">
      <c r="A141" s="47">
        <f t="shared" si="10"/>
        <v>678</v>
      </c>
      <c r="B141" s="44">
        <v>4068</v>
      </c>
      <c r="C141" s="11" t="s">
        <v>175</v>
      </c>
      <c r="D141" s="12">
        <v>597798</v>
      </c>
      <c r="E141" s="13">
        <v>0</v>
      </c>
      <c r="F141" s="14">
        <v>0</v>
      </c>
      <c r="G141" s="12">
        <v>1203.95</v>
      </c>
      <c r="H141" s="30">
        <v>22627</v>
      </c>
      <c r="I141" s="14">
        <v>0</v>
      </c>
      <c r="J141" s="14">
        <v>0</v>
      </c>
      <c r="K141" s="14">
        <v>0</v>
      </c>
      <c r="L141" s="14">
        <v>0</v>
      </c>
      <c r="M141" s="25" t="s">
        <v>176</v>
      </c>
    </row>
    <row r="142" spans="1:13" ht="34.5" customHeight="1" x14ac:dyDescent="0.25">
      <c r="A142" s="47">
        <f t="shared" si="10"/>
        <v>680</v>
      </c>
      <c r="B142" s="44">
        <v>4298</v>
      </c>
      <c r="C142" s="11" t="s">
        <v>177</v>
      </c>
      <c r="D142" s="12">
        <v>364662</v>
      </c>
      <c r="E142" s="13">
        <v>661.87</v>
      </c>
      <c r="F142" s="14">
        <v>0</v>
      </c>
      <c r="G142" s="12">
        <v>4000</v>
      </c>
      <c r="H142" s="30">
        <v>10000</v>
      </c>
      <c r="I142" s="14">
        <v>0</v>
      </c>
      <c r="J142" s="14">
        <v>0</v>
      </c>
      <c r="K142" s="14">
        <v>0</v>
      </c>
      <c r="L142" s="14">
        <v>0</v>
      </c>
      <c r="M142" s="25" t="s">
        <v>178</v>
      </c>
    </row>
    <row r="143" spans="1:13" ht="24" customHeight="1" x14ac:dyDescent="0.25">
      <c r="A143" s="47">
        <f t="shared" si="10"/>
        <v>682</v>
      </c>
      <c r="B143" s="18">
        <v>4197</v>
      </c>
      <c r="C143" s="49" t="s">
        <v>179</v>
      </c>
      <c r="D143" s="12">
        <v>9000</v>
      </c>
      <c r="E143" s="13">
        <v>0</v>
      </c>
      <c r="F143" s="14">
        <v>0</v>
      </c>
      <c r="G143" s="12">
        <v>0</v>
      </c>
      <c r="H143" s="30">
        <v>9000</v>
      </c>
      <c r="I143" s="14">
        <v>0</v>
      </c>
      <c r="J143" s="14">
        <v>0</v>
      </c>
      <c r="K143" s="14">
        <v>0</v>
      </c>
      <c r="L143" s="14">
        <v>0</v>
      </c>
      <c r="M143" s="25" t="s">
        <v>30</v>
      </c>
    </row>
    <row r="144" spans="1:13" ht="24" customHeight="1" x14ac:dyDescent="0.25">
      <c r="A144" s="47">
        <f t="shared" si="10"/>
        <v>684</v>
      </c>
      <c r="B144" s="18">
        <v>4198</v>
      </c>
      <c r="C144" s="49" t="s">
        <v>180</v>
      </c>
      <c r="D144" s="12">
        <v>1500</v>
      </c>
      <c r="E144" s="13">
        <v>0</v>
      </c>
      <c r="F144" s="14">
        <v>0</v>
      </c>
      <c r="G144" s="12">
        <v>0</v>
      </c>
      <c r="H144" s="30">
        <v>1500</v>
      </c>
      <c r="I144" s="14">
        <v>0</v>
      </c>
      <c r="J144" s="14">
        <v>0</v>
      </c>
      <c r="K144" s="14">
        <v>0</v>
      </c>
      <c r="L144" s="14">
        <v>0</v>
      </c>
      <c r="M144" s="25" t="s">
        <v>30</v>
      </c>
    </row>
    <row r="145" spans="1:13" ht="31.5" x14ac:dyDescent="0.25">
      <c r="A145" s="47">
        <f t="shared" si="10"/>
        <v>686</v>
      </c>
      <c r="B145" s="18">
        <v>4199</v>
      </c>
      <c r="C145" s="49" t="s">
        <v>181</v>
      </c>
      <c r="D145" s="12">
        <v>1500</v>
      </c>
      <c r="E145" s="13">
        <v>0</v>
      </c>
      <c r="F145" s="14">
        <v>0</v>
      </c>
      <c r="G145" s="12">
        <v>0</v>
      </c>
      <c r="H145" s="30">
        <v>1500</v>
      </c>
      <c r="I145" s="14">
        <v>0</v>
      </c>
      <c r="J145" s="14">
        <v>0</v>
      </c>
      <c r="K145" s="14">
        <v>0</v>
      </c>
      <c r="L145" s="14">
        <v>0</v>
      </c>
      <c r="M145" s="25" t="s">
        <v>30</v>
      </c>
    </row>
    <row r="146" spans="1:13" ht="31.5" x14ac:dyDescent="0.25">
      <c r="A146" s="47">
        <f t="shared" si="10"/>
        <v>688</v>
      </c>
      <c r="B146" s="18">
        <v>4214</v>
      </c>
      <c r="C146" s="11" t="s">
        <v>182</v>
      </c>
      <c r="D146" s="12">
        <v>2600</v>
      </c>
      <c r="E146" s="13">
        <v>0</v>
      </c>
      <c r="F146" s="14">
        <v>0</v>
      </c>
      <c r="G146" s="12">
        <v>0</v>
      </c>
      <c r="H146" s="57">
        <v>2600</v>
      </c>
      <c r="I146" s="14">
        <v>0</v>
      </c>
      <c r="J146" s="14">
        <v>0</v>
      </c>
      <c r="K146" s="14">
        <v>0</v>
      </c>
      <c r="L146" s="14">
        <v>0</v>
      </c>
      <c r="M146" s="25" t="s">
        <v>30</v>
      </c>
    </row>
    <row r="147" spans="1:13" ht="24" customHeight="1" x14ac:dyDescent="0.25">
      <c r="A147" s="47">
        <f t="shared" si="10"/>
        <v>690</v>
      </c>
      <c r="B147" s="44">
        <v>4215</v>
      </c>
      <c r="C147" s="49" t="s">
        <v>183</v>
      </c>
      <c r="D147" s="12">
        <v>53500</v>
      </c>
      <c r="E147" s="13">
        <v>0</v>
      </c>
      <c r="F147" s="14">
        <v>0</v>
      </c>
      <c r="G147" s="12">
        <v>0</v>
      </c>
      <c r="H147" s="30">
        <v>3500</v>
      </c>
      <c r="I147" s="14">
        <v>10000</v>
      </c>
      <c r="J147" s="14">
        <v>40000</v>
      </c>
      <c r="K147" s="14">
        <v>0</v>
      </c>
      <c r="L147" s="14">
        <v>0</v>
      </c>
      <c r="M147" s="25" t="s">
        <v>30</v>
      </c>
    </row>
    <row r="148" spans="1:13" ht="24" customHeight="1" x14ac:dyDescent="0.25">
      <c r="A148" s="47">
        <f t="shared" si="10"/>
        <v>692</v>
      </c>
      <c r="B148" s="44">
        <v>4216</v>
      </c>
      <c r="C148" s="11" t="s">
        <v>184</v>
      </c>
      <c r="D148" s="12">
        <v>2500</v>
      </c>
      <c r="E148" s="13">
        <v>0</v>
      </c>
      <c r="F148" s="14">
        <v>0</v>
      </c>
      <c r="G148" s="12">
        <v>0</v>
      </c>
      <c r="H148" s="30">
        <v>2500</v>
      </c>
      <c r="I148" s="14">
        <v>0</v>
      </c>
      <c r="J148" s="14">
        <v>0</v>
      </c>
      <c r="K148" s="14">
        <v>0</v>
      </c>
      <c r="L148" s="14">
        <v>0</v>
      </c>
      <c r="M148" s="25" t="s">
        <v>30</v>
      </c>
    </row>
    <row r="149" spans="1:13" ht="34.5" customHeight="1" x14ac:dyDescent="0.25">
      <c r="A149" s="47">
        <f t="shared" si="10"/>
        <v>694</v>
      </c>
      <c r="B149" s="44">
        <v>4217</v>
      </c>
      <c r="C149" s="11" t="s">
        <v>185</v>
      </c>
      <c r="D149" s="12">
        <v>2661</v>
      </c>
      <c r="E149" s="13">
        <v>121</v>
      </c>
      <c r="F149" s="14">
        <v>0</v>
      </c>
      <c r="G149" s="12">
        <v>0</v>
      </c>
      <c r="H149" s="30">
        <v>2540</v>
      </c>
      <c r="I149" s="14">
        <v>0</v>
      </c>
      <c r="J149" s="14">
        <v>0</v>
      </c>
      <c r="K149" s="14">
        <v>0</v>
      </c>
      <c r="L149" s="14">
        <v>0</v>
      </c>
      <c r="M149" s="25" t="s">
        <v>30</v>
      </c>
    </row>
    <row r="150" spans="1:13" ht="34.5" customHeight="1" x14ac:dyDescent="0.25">
      <c r="A150" s="47">
        <f t="shared" si="10"/>
        <v>696</v>
      </c>
      <c r="B150" s="44">
        <v>4218</v>
      </c>
      <c r="C150" s="11" t="s">
        <v>186</v>
      </c>
      <c r="D150" s="12">
        <v>5806</v>
      </c>
      <c r="E150" s="13">
        <v>106</v>
      </c>
      <c r="F150" s="14">
        <v>0</v>
      </c>
      <c r="G150" s="12">
        <v>0</v>
      </c>
      <c r="H150" s="30">
        <v>5700</v>
      </c>
      <c r="I150" s="14">
        <v>0</v>
      </c>
      <c r="J150" s="14">
        <v>0</v>
      </c>
      <c r="K150" s="14">
        <v>0</v>
      </c>
      <c r="L150" s="14">
        <v>0</v>
      </c>
      <c r="M150" s="25" t="s">
        <v>30</v>
      </c>
    </row>
    <row r="151" spans="1:13" ht="34.5" customHeight="1" x14ac:dyDescent="0.25">
      <c r="A151" s="47">
        <f t="shared" si="10"/>
        <v>698</v>
      </c>
      <c r="B151" s="44">
        <v>4219</v>
      </c>
      <c r="C151" s="11" t="s">
        <v>187</v>
      </c>
      <c r="D151" s="12">
        <v>2549</v>
      </c>
      <c r="E151" s="13">
        <v>69</v>
      </c>
      <c r="F151" s="14">
        <v>0</v>
      </c>
      <c r="G151" s="12">
        <v>0</v>
      </c>
      <c r="H151" s="30">
        <v>2480</v>
      </c>
      <c r="I151" s="14">
        <v>0</v>
      </c>
      <c r="J151" s="14">
        <v>0</v>
      </c>
      <c r="K151" s="14">
        <v>0</v>
      </c>
      <c r="L151" s="14">
        <v>0</v>
      </c>
      <c r="M151" s="25" t="s">
        <v>30</v>
      </c>
    </row>
    <row r="152" spans="1:13" ht="34.5" customHeight="1" x14ac:dyDescent="0.25">
      <c r="A152" s="47">
        <f t="shared" si="10"/>
        <v>700</v>
      </c>
      <c r="B152" s="18">
        <v>4220</v>
      </c>
      <c r="C152" s="49" t="s">
        <v>188</v>
      </c>
      <c r="D152" s="12">
        <v>5501</v>
      </c>
      <c r="E152" s="13">
        <v>151</v>
      </c>
      <c r="F152" s="14">
        <v>0</v>
      </c>
      <c r="G152" s="12">
        <v>0</v>
      </c>
      <c r="H152" s="30">
        <v>5350</v>
      </c>
      <c r="I152" s="14">
        <v>0</v>
      </c>
      <c r="J152" s="14">
        <v>0</v>
      </c>
      <c r="K152" s="14">
        <v>0</v>
      </c>
      <c r="L152" s="14">
        <v>0</v>
      </c>
      <c r="M152" s="25" t="s">
        <v>30</v>
      </c>
    </row>
    <row r="153" spans="1:13" ht="34.5" customHeight="1" x14ac:dyDescent="0.25">
      <c r="A153" s="47">
        <f t="shared" si="10"/>
        <v>702</v>
      </c>
      <c r="B153" s="18">
        <v>4221</v>
      </c>
      <c r="C153" s="49" t="s">
        <v>189</v>
      </c>
      <c r="D153" s="12">
        <v>6391</v>
      </c>
      <c r="E153" s="13">
        <v>91</v>
      </c>
      <c r="F153" s="14">
        <v>0</v>
      </c>
      <c r="G153" s="12">
        <v>0</v>
      </c>
      <c r="H153" s="30">
        <v>6300</v>
      </c>
      <c r="I153" s="14">
        <v>0</v>
      </c>
      <c r="J153" s="14">
        <v>0</v>
      </c>
      <c r="K153" s="14">
        <v>0</v>
      </c>
      <c r="L153" s="14">
        <v>0</v>
      </c>
      <c r="M153" s="25" t="s">
        <v>30</v>
      </c>
    </row>
    <row r="154" spans="1:13" ht="24.75" customHeight="1" x14ac:dyDescent="0.25">
      <c r="A154" s="47">
        <f t="shared" si="10"/>
        <v>704</v>
      </c>
      <c r="B154" s="18">
        <v>4222</v>
      </c>
      <c r="C154" s="49" t="s">
        <v>190</v>
      </c>
      <c r="D154" s="12">
        <v>51442</v>
      </c>
      <c r="E154" s="13">
        <v>242</v>
      </c>
      <c r="F154" s="14">
        <v>0</v>
      </c>
      <c r="G154" s="12">
        <v>0</v>
      </c>
      <c r="H154" s="30">
        <v>1200</v>
      </c>
      <c r="I154" s="14">
        <v>0</v>
      </c>
      <c r="J154" s="14">
        <v>0</v>
      </c>
      <c r="K154" s="14">
        <v>0</v>
      </c>
      <c r="L154" s="14">
        <v>0</v>
      </c>
      <c r="M154" s="25" t="s">
        <v>191</v>
      </c>
    </row>
    <row r="155" spans="1:13" ht="31.5" x14ac:dyDescent="0.25">
      <c r="A155" s="47">
        <f t="shared" si="10"/>
        <v>706</v>
      </c>
      <c r="B155" s="18">
        <v>4223</v>
      </c>
      <c r="C155" s="11" t="s">
        <v>192</v>
      </c>
      <c r="D155" s="12">
        <v>61945</v>
      </c>
      <c r="E155" s="13">
        <v>945</v>
      </c>
      <c r="F155" s="14">
        <v>0</v>
      </c>
      <c r="G155" s="12">
        <v>0</v>
      </c>
      <c r="H155" s="57">
        <v>31000</v>
      </c>
      <c r="I155" s="14">
        <v>15000</v>
      </c>
      <c r="J155" s="14">
        <v>15000</v>
      </c>
      <c r="K155" s="14">
        <v>0</v>
      </c>
      <c r="L155" s="14">
        <v>0</v>
      </c>
      <c r="M155" s="25" t="s">
        <v>30</v>
      </c>
    </row>
    <row r="156" spans="1:13" ht="24.75" customHeight="1" x14ac:dyDescent="0.25">
      <c r="A156" s="47">
        <f t="shared" si="10"/>
        <v>708</v>
      </c>
      <c r="B156" s="44">
        <v>4224</v>
      </c>
      <c r="C156" s="49" t="s">
        <v>193</v>
      </c>
      <c r="D156" s="12">
        <v>45000</v>
      </c>
      <c r="E156" s="13">
        <v>0</v>
      </c>
      <c r="F156" s="14">
        <v>0</v>
      </c>
      <c r="G156" s="12">
        <v>0</v>
      </c>
      <c r="H156" s="30">
        <v>1000</v>
      </c>
      <c r="I156" s="14">
        <v>0</v>
      </c>
      <c r="J156" s="14">
        <v>0</v>
      </c>
      <c r="K156" s="14">
        <v>0</v>
      </c>
      <c r="L156" s="14">
        <v>0</v>
      </c>
      <c r="M156" s="25" t="s">
        <v>194</v>
      </c>
    </row>
    <row r="157" spans="1:13" ht="31.5" x14ac:dyDescent="0.25">
      <c r="A157" s="47">
        <f t="shared" si="10"/>
        <v>710</v>
      </c>
      <c r="B157" s="44">
        <v>4225</v>
      </c>
      <c r="C157" s="11" t="s">
        <v>195</v>
      </c>
      <c r="D157" s="12">
        <v>2703</v>
      </c>
      <c r="E157" s="13">
        <v>103</v>
      </c>
      <c r="F157" s="14">
        <v>0</v>
      </c>
      <c r="G157" s="12">
        <v>0</v>
      </c>
      <c r="H157" s="30">
        <v>2600</v>
      </c>
      <c r="I157" s="14">
        <v>0</v>
      </c>
      <c r="J157" s="14">
        <v>0</v>
      </c>
      <c r="K157" s="14">
        <v>0</v>
      </c>
      <c r="L157" s="14">
        <v>0</v>
      </c>
      <c r="M157" s="25" t="s">
        <v>30</v>
      </c>
    </row>
    <row r="158" spans="1:13" ht="24.75" customHeight="1" x14ac:dyDescent="0.25">
      <c r="A158" s="47">
        <f t="shared" si="10"/>
        <v>712</v>
      </c>
      <c r="B158" s="44">
        <v>4226</v>
      </c>
      <c r="C158" s="11" t="s">
        <v>196</v>
      </c>
      <c r="D158" s="12">
        <v>8000</v>
      </c>
      <c r="E158" s="13">
        <v>0</v>
      </c>
      <c r="F158" s="14">
        <v>0</v>
      </c>
      <c r="G158" s="12">
        <v>0</v>
      </c>
      <c r="H158" s="30">
        <v>8000</v>
      </c>
      <c r="I158" s="14">
        <v>0</v>
      </c>
      <c r="J158" s="14">
        <v>0</v>
      </c>
      <c r="K158" s="14">
        <v>0</v>
      </c>
      <c r="L158" s="14">
        <v>0</v>
      </c>
      <c r="M158" s="25" t="s">
        <v>30</v>
      </c>
    </row>
    <row r="159" spans="1:13" ht="31.5" x14ac:dyDescent="0.25">
      <c r="A159" s="47">
        <f t="shared" si="10"/>
        <v>714</v>
      </c>
      <c r="B159" s="44">
        <v>4227</v>
      </c>
      <c r="C159" s="11" t="s">
        <v>197</v>
      </c>
      <c r="D159" s="12">
        <v>51800</v>
      </c>
      <c r="E159" s="13">
        <v>0</v>
      </c>
      <c r="F159" s="14">
        <v>0</v>
      </c>
      <c r="G159" s="12">
        <v>0</v>
      </c>
      <c r="H159" s="30">
        <v>1800</v>
      </c>
      <c r="I159" s="14">
        <v>0</v>
      </c>
      <c r="J159" s="14">
        <v>0</v>
      </c>
      <c r="K159" s="14">
        <v>0</v>
      </c>
      <c r="L159" s="14">
        <v>0</v>
      </c>
      <c r="M159" s="25" t="s">
        <v>198</v>
      </c>
    </row>
    <row r="160" spans="1:13" ht="24" customHeight="1" x14ac:dyDescent="0.25">
      <c r="A160" s="47">
        <f t="shared" si="10"/>
        <v>716</v>
      </c>
      <c r="B160" s="44">
        <v>4228</v>
      </c>
      <c r="C160" s="11" t="s">
        <v>199</v>
      </c>
      <c r="D160" s="12">
        <v>14800</v>
      </c>
      <c r="E160" s="13">
        <v>0</v>
      </c>
      <c r="F160" s="14">
        <v>0</v>
      </c>
      <c r="G160" s="12">
        <v>0</v>
      </c>
      <c r="H160" s="30">
        <v>14800</v>
      </c>
      <c r="I160" s="14">
        <v>0</v>
      </c>
      <c r="J160" s="14">
        <v>0</v>
      </c>
      <c r="K160" s="14">
        <v>0</v>
      </c>
      <c r="L160" s="14">
        <v>0</v>
      </c>
      <c r="M160" s="25" t="s">
        <v>30</v>
      </c>
    </row>
    <row r="161" spans="1:13" ht="24" customHeight="1" x14ac:dyDescent="0.25">
      <c r="A161" s="47">
        <f t="shared" si="10"/>
        <v>718</v>
      </c>
      <c r="B161" s="18">
        <v>4229</v>
      </c>
      <c r="C161" s="49" t="s">
        <v>200</v>
      </c>
      <c r="D161" s="12">
        <v>7750</v>
      </c>
      <c r="E161" s="13">
        <v>0</v>
      </c>
      <c r="F161" s="14">
        <v>0</v>
      </c>
      <c r="G161" s="12">
        <v>0</v>
      </c>
      <c r="H161" s="30">
        <v>7750</v>
      </c>
      <c r="I161" s="14">
        <v>0</v>
      </c>
      <c r="J161" s="14">
        <v>0</v>
      </c>
      <c r="K161" s="14">
        <v>0</v>
      </c>
      <c r="L161" s="14">
        <v>0</v>
      </c>
      <c r="M161" s="25" t="s">
        <v>30</v>
      </c>
    </row>
    <row r="162" spans="1:13" ht="24" customHeight="1" x14ac:dyDescent="0.25">
      <c r="A162" s="47">
        <f t="shared" si="10"/>
        <v>720</v>
      </c>
      <c r="B162" s="18">
        <v>4230</v>
      </c>
      <c r="C162" s="49" t="s">
        <v>201</v>
      </c>
      <c r="D162" s="12">
        <v>8756</v>
      </c>
      <c r="E162" s="13">
        <v>256</v>
      </c>
      <c r="F162" s="14">
        <v>0</v>
      </c>
      <c r="G162" s="12">
        <v>0</v>
      </c>
      <c r="H162" s="30">
        <v>8500</v>
      </c>
      <c r="I162" s="14">
        <v>0</v>
      </c>
      <c r="J162" s="14">
        <v>0</v>
      </c>
      <c r="K162" s="14">
        <v>0</v>
      </c>
      <c r="L162" s="14">
        <v>0</v>
      </c>
      <c r="M162" s="25" t="s">
        <v>30</v>
      </c>
    </row>
    <row r="163" spans="1:13" ht="24" customHeight="1" x14ac:dyDescent="0.25">
      <c r="A163" s="47">
        <f t="shared" si="10"/>
        <v>722</v>
      </c>
      <c r="B163" s="18">
        <v>4231</v>
      </c>
      <c r="C163" s="49" t="s">
        <v>202</v>
      </c>
      <c r="D163" s="12">
        <v>19550</v>
      </c>
      <c r="E163" s="13">
        <v>150</v>
      </c>
      <c r="F163" s="14">
        <v>0</v>
      </c>
      <c r="G163" s="12">
        <v>0</v>
      </c>
      <c r="H163" s="30">
        <v>19400</v>
      </c>
      <c r="I163" s="14">
        <v>0</v>
      </c>
      <c r="J163" s="14">
        <v>0</v>
      </c>
      <c r="K163" s="14">
        <v>0</v>
      </c>
      <c r="L163" s="14">
        <v>0</v>
      </c>
      <c r="M163" s="25" t="s">
        <v>30</v>
      </c>
    </row>
    <row r="164" spans="1:13" ht="24" customHeight="1" x14ac:dyDescent="0.25">
      <c r="A164" s="47">
        <f t="shared" si="10"/>
        <v>724</v>
      </c>
      <c r="B164" s="18">
        <v>4232</v>
      </c>
      <c r="C164" s="11" t="s">
        <v>203</v>
      </c>
      <c r="D164" s="12">
        <v>2500</v>
      </c>
      <c r="E164" s="13">
        <v>0</v>
      </c>
      <c r="F164" s="14">
        <v>0</v>
      </c>
      <c r="G164" s="12">
        <v>0</v>
      </c>
      <c r="H164" s="57">
        <v>2500</v>
      </c>
      <c r="I164" s="14">
        <v>0</v>
      </c>
      <c r="J164" s="14">
        <v>0</v>
      </c>
      <c r="K164" s="14">
        <v>0</v>
      </c>
      <c r="L164" s="14">
        <v>0</v>
      </c>
      <c r="M164" s="25" t="s">
        <v>30</v>
      </c>
    </row>
    <row r="165" spans="1:13" ht="24" customHeight="1" x14ac:dyDescent="0.25">
      <c r="A165" s="47">
        <f t="shared" si="10"/>
        <v>726</v>
      </c>
      <c r="B165" s="44">
        <v>4233</v>
      </c>
      <c r="C165" s="49" t="s">
        <v>204</v>
      </c>
      <c r="D165" s="12">
        <v>8095</v>
      </c>
      <c r="E165" s="13">
        <v>95</v>
      </c>
      <c r="F165" s="14">
        <v>0</v>
      </c>
      <c r="G165" s="12">
        <v>0</v>
      </c>
      <c r="H165" s="30">
        <v>8000</v>
      </c>
      <c r="I165" s="14">
        <v>0</v>
      </c>
      <c r="J165" s="14">
        <v>0</v>
      </c>
      <c r="K165" s="14">
        <v>0</v>
      </c>
      <c r="L165" s="14">
        <v>0</v>
      </c>
      <c r="M165" s="25" t="s">
        <v>30</v>
      </c>
    </row>
    <row r="166" spans="1:13" ht="24" customHeight="1" x14ac:dyDescent="0.25">
      <c r="A166" s="47">
        <f t="shared" si="10"/>
        <v>728</v>
      </c>
      <c r="B166" s="44">
        <v>4234</v>
      </c>
      <c r="C166" s="11" t="s">
        <v>205</v>
      </c>
      <c r="D166" s="12">
        <v>60000</v>
      </c>
      <c r="E166" s="13">
        <v>0</v>
      </c>
      <c r="F166" s="14">
        <v>0</v>
      </c>
      <c r="G166" s="12">
        <v>0</v>
      </c>
      <c r="H166" s="30">
        <v>60000</v>
      </c>
      <c r="I166" s="14">
        <v>0</v>
      </c>
      <c r="J166" s="14">
        <v>0</v>
      </c>
      <c r="K166" s="14">
        <v>0</v>
      </c>
      <c r="L166" s="14">
        <v>0</v>
      </c>
      <c r="M166" s="25" t="s">
        <v>30</v>
      </c>
    </row>
    <row r="167" spans="1:13" ht="24" customHeight="1" x14ac:dyDescent="0.25">
      <c r="A167" s="47">
        <f t="shared" si="10"/>
        <v>730</v>
      </c>
      <c r="B167" s="44">
        <v>4235</v>
      </c>
      <c r="C167" s="11" t="s">
        <v>206</v>
      </c>
      <c r="D167" s="12">
        <v>50691</v>
      </c>
      <c r="E167" s="13">
        <v>387</v>
      </c>
      <c r="F167" s="14">
        <v>0</v>
      </c>
      <c r="G167" s="12">
        <v>0</v>
      </c>
      <c r="H167" s="30">
        <v>50304</v>
      </c>
      <c r="I167" s="14">
        <v>0</v>
      </c>
      <c r="J167" s="14">
        <v>0</v>
      </c>
      <c r="K167" s="14">
        <v>0</v>
      </c>
      <c r="L167" s="14">
        <v>0</v>
      </c>
      <c r="M167" s="25" t="s">
        <v>30</v>
      </c>
    </row>
    <row r="168" spans="1:13" ht="24" customHeight="1" x14ac:dyDescent="0.25">
      <c r="A168" s="47">
        <f t="shared" si="10"/>
        <v>732</v>
      </c>
      <c r="B168" s="44">
        <v>4236</v>
      </c>
      <c r="C168" s="11" t="s">
        <v>207</v>
      </c>
      <c r="D168" s="12">
        <v>3034</v>
      </c>
      <c r="E168" s="13">
        <v>34</v>
      </c>
      <c r="F168" s="14">
        <v>0</v>
      </c>
      <c r="G168" s="12">
        <v>0</v>
      </c>
      <c r="H168" s="30">
        <v>3000</v>
      </c>
      <c r="I168" s="14">
        <v>0</v>
      </c>
      <c r="J168" s="14">
        <v>0</v>
      </c>
      <c r="K168" s="14">
        <v>0</v>
      </c>
      <c r="L168" s="14">
        <v>0</v>
      </c>
      <c r="M168" s="25" t="s">
        <v>30</v>
      </c>
    </row>
    <row r="169" spans="1:13" ht="24" customHeight="1" x14ac:dyDescent="0.25">
      <c r="A169" s="47">
        <f t="shared" si="10"/>
        <v>734</v>
      </c>
      <c r="B169" s="44">
        <v>4237</v>
      </c>
      <c r="C169" s="11" t="s">
        <v>208</v>
      </c>
      <c r="D169" s="12">
        <v>8909</v>
      </c>
      <c r="E169" s="13">
        <v>209</v>
      </c>
      <c r="F169" s="14">
        <v>0</v>
      </c>
      <c r="G169" s="12">
        <v>0</v>
      </c>
      <c r="H169" s="30">
        <v>8700</v>
      </c>
      <c r="I169" s="14">
        <v>0</v>
      </c>
      <c r="J169" s="14">
        <v>0</v>
      </c>
      <c r="K169" s="14">
        <v>0</v>
      </c>
      <c r="L169" s="14">
        <v>0</v>
      </c>
      <c r="M169" s="25" t="s">
        <v>30</v>
      </c>
    </row>
    <row r="170" spans="1:13" ht="24" customHeight="1" x14ac:dyDescent="0.25">
      <c r="A170" s="47">
        <f t="shared" si="10"/>
        <v>736</v>
      </c>
      <c r="B170" s="18">
        <v>4238</v>
      </c>
      <c r="C170" s="49" t="s">
        <v>209</v>
      </c>
      <c r="D170" s="12">
        <v>102595</v>
      </c>
      <c r="E170" s="13">
        <v>95</v>
      </c>
      <c r="F170" s="14">
        <v>0</v>
      </c>
      <c r="G170" s="12">
        <v>0</v>
      </c>
      <c r="H170" s="30">
        <v>2500</v>
      </c>
      <c r="I170" s="14">
        <v>0</v>
      </c>
      <c r="J170" s="14">
        <v>0</v>
      </c>
      <c r="K170" s="14">
        <v>0</v>
      </c>
      <c r="L170" s="14">
        <v>0</v>
      </c>
      <c r="M170" s="25" t="s">
        <v>210</v>
      </c>
    </row>
    <row r="171" spans="1:13" ht="24" customHeight="1" x14ac:dyDescent="0.25">
      <c r="A171" s="47">
        <f t="shared" si="10"/>
        <v>738</v>
      </c>
      <c r="B171" s="18">
        <v>4239</v>
      </c>
      <c r="C171" s="49" t="s">
        <v>211</v>
      </c>
      <c r="D171" s="12">
        <v>55000</v>
      </c>
      <c r="E171" s="13">
        <v>0</v>
      </c>
      <c r="F171" s="14">
        <v>0</v>
      </c>
      <c r="G171" s="12">
        <v>0</v>
      </c>
      <c r="H171" s="30">
        <v>15000</v>
      </c>
      <c r="I171" s="14">
        <v>0</v>
      </c>
      <c r="J171" s="14">
        <v>0</v>
      </c>
      <c r="K171" s="14">
        <v>0</v>
      </c>
      <c r="L171" s="14">
        <v>0</v>
      </c>
      <c r="M171" s="25" t="s">
        <v>212</v>
      </c>
    </row>
    <row r="172" spans="1:13" ht="24" customHeight="1" x14ac:dyDescent="0.25">
      <c r="A172" s="47">
        <f t="shared" si="10"/>
        <v>740</v>
      </c>
      <c r="B172" s="18">
        <v>4240</v>
      </c>
      <c r="C172" s="49" t="s">
        <v>213</v>
      </c>
      <c r="D172" s="12">
        <v>1000</v>
      </c>
      <c r="E172" s="13">
        <v>0</v>
      </c>
      <c r="F172" s="14">
        <v>0</v>
      </c>
      <c r="G172" s="12">
        <v>0</v>
      </c>
      <c r="H172" s="30">
        <v>1000</v>
      </c>
      <c r="I172" s="14">
        <v>0</v>
      </c>
      <c r="J172" s="14">
        <v>0</v>
      </c>
      <c r="K172" s="14">
        <v>0</v>
      </c>
      <c r="L172" s="14">
        <v>0</v>
      </c>
      <c r="M172" s="16" t="s">
        <v>30</v>
      </c>
    </row>
    <row r="173" spans="1:13" ht="24" customHeight="1" x14ac:dyDescent="0.25">
      <c r="A173" s="47">
        <f t="shared" si="10"/>
        <v>742</v>
      </c>
      <c r="B173" s="18">
        <v>4243</v>
      </c>
      <c r="C173" s="49" t="s">
        <v>214</v>
      </c>
      <c r="D173" s="12">
        <v>7000</v>
      </c>
      <c r="E173" s="13">
        <v>0</v>
      </c>
      <c r="F173" s="14">
        <v>0</v>
      </c>
      <c r="G173" s="12">
        <v>0</v>
      </c>
      <c r="H173" s="30">
        <v>7000</v>
      </c>
      <c r="I173" s="14">
        <v>0</v>
      </c>
      <c r="J173" s="14">
        <v>0</v>
      </c>
      <c r="K173" s="14">
        <v>0</v>
      </c>
      <c r="L173" s="14">
        <v>0</v>
      </c>
      <c r="M173" s="16" t="s">
        <v>30</v>
      </c>
    </row>
    <row r="174" spans="1:13" ht="31.5" x14ac:dyDescent="0.25">
      <c r="A174" s="47">
        <f t="shared" si="10"/>
        <v>744</v>
      </c>
      <c r="B174" s="18">
        <v>5693</v>
      </c>
      <c r="C174" s="49" t="s">
        <v>215</v>
      </c>
      <c r="D174" s="12">
        <v>40000</v>
      </c>
      <c r="E174" s="13">
        <v>0</v>
      </c>
      <c r="F174" s="14">
        <v>124329.22809</v>
      </c>
      <c r="G174" s="12">
        <v>47371.43</v>
      </c>
      <c r="H174" s="30">
        <v>40000</v>
      </c>
      <c r="I174" s="14">
        <v>0</v>
      </c>
      <c r="J174" s="14">
        <v>0</v>
      </c>
      <c r="K174" s="14">
        <v>0</v>
      </c>
      <c r="L174" s="14">
        <v>0</v>
      </c>
      <c r="M174" s="16" t="s">
        <v>20</v>
      </c>
    </row>
    <row r="175" spans="1:13" ht="15.75" customHeight="1" x14ac:dyDescent="0.25">
      <c r="A175" s="149" t="s">
        <v>216</v>
      </c>
      <c r="B175" s="150"/>
      <c r="C175" s="151"/>
      <c r="D175" s="58">
        <f>SUM(D137:D174)</f>
        <v>2335175.0241399999</v>
      </c>
      <c r="E175" s="58">
        <f t="shared" ref="E175:L175" si="11">SUM(E137:E174)</f>
        <v>3715.87</v>
      </c>
      <c r="F175" s="58">
        <f t="shared" si="11"/>
        <v>246326.45223</v>
      </c>
      <c r="G175" s="58">
        <f t="shared" si="11"/>
        <v>101497.18</v>
      </c>
      <c r="H175" s="58">
        <f t="shared" si="11"/>
        <v>628932</v>
      </c>
      <c r="I175" s="58">
        <f t="shared" si="11"/>
        <v>102371</v>
      </c>
      <c r="J175" s="58">
        <f t="shared" si="11"/>
        <v>72531</v>
      </c>
      <c r="K175" s="58">
        <f t="shared" si="11"/>
        <v>17693</v>
      </c>
      <c r="L175" s="58">
        <f t="shared" si="11"/>
        <v>125842</v>
      </c>
      <c r="M175" s="59"/>
    </row>
    <row r="176" spans="1:13" ht="18" customHeight="1" x14ac:dyDescent="0.25">
      <c r="A176" s="152" t="s">
        <v>217</v>
      </c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4"/>
    </row>
    <row r="177" spans="1:13" ht="15" customHeight="1" x14ac:dyDescent="0.25">
      <c r="A177" s="9">
        <v>796</v>
      </c>
      <c r="B177" s="22">
        <v>5349</v>
      </c>
      <c r="C177" s="23" t="s">
        <v>218</v>
      </c>
      <c r="D177" s="12">
        <v>5094.0600000000004</v>
      </c>
      <c r="E177" s="13">
        <v>0</v>
      </c>
      <c r="F177" s="14">
        <v>0</v>
      </c>
      <c r="G177" s="12">
        <v>4694.0600000000004</v>
      </c>
      <c r="H177" s="15">
        <v>100</v>
      </c>
      <c r="I177" s="14">
        <v>100</v>
      </c>
      <c r="J177" s="14">
        <v>100</v>
      </c>
      <c r="K177" s="14">
        <v>100</v>
      </c>
      <c r="L177" s="14">
        <v>0</v>
      </c>
      <c r="M177" s="26" t="s">
        <v>30</v>
      </c>
    </row>
    <row r="178" spans="1:13" ht="15.75" customHeight="1" thickBot="1" x14ac:dyDescent="0.3">
      <c r="A178" s="163" t="s">
        <v>219</v>
      </c>
      <c r="B178" s="164"/>
      <c r="C178" s="165"/>
      <c r="D178" s="60">
        <f>SUM(D177)</f>
        <v>5094.0600000000004</v>
      </c>
      <c r="E178" s="60">
        <f t="shared" ref="E178:L178" si="12">SUM(E177)</f>
        <v>0</v>
      </c>
      <c r="F178" s="60">
        <f t="shared" si="12"/>
        <v>0</v>
      </c>
      <c r="G178" s="60">
        <f t="shared" si="12"/>
        <v>4694.0600000000004</v>
      </c>
      <c r="H178" s="60">
        <f t="shared" si="12"/>
        <v>100</v>
      </c>
      <c r="I178" s="60">
        <f t="shared" si="12"/>
        <v>100</v>
      </c>
      <c r="J178" s="60">
        <f t="shared" si="12"/>
        <v>100</v>
      </c>
      <c r="K178" s="60">
        <f t="shared" si="12"/>
        <v>100</v>
      </c>
      <c r="L178" s="60">
        <f t="shared" si="12"/>
        <v>0</v>
      </c>
      <c r="M178" s="61"/>
    </row>
    <row r="179" spans="1:13" ht="9" customHeight="1" thickBot="1" x14ac:dyDescent="0.3">
      <c r="A179" s="62"/>
      <c r="M179" s="64"/>
    </row>
    <row r="180" spans="1:13" ht="18" customHeight="1" thickBot="1" x14ac:dyDescent="0.3">
      <c r="A180" s="166" t="s">
        <v>220</v>
      </c>
      <c r="B180" s="167"/>
      <c r="C180" s="168"/>
      <c r="D180" s="65">
        <f>D10+D16+D36+D40+D43+D55+D74+D135+D175+D178</f>
        <v>10094156.50489</v>
      </c>
      <c r="E180" s="65">
        <f t="shared" ref="E180:L180" si="13">E10+E16+E36+E40+E43+E55+E74+E135+E175+E178</f>
        <v>32895.22</v>
      </c>
      <c r="F180" s="65">
        <f t="shared" si="13"/>
        <v>2629789.8365099998</v>
      </c>
      <c r="G180" s="65">
        <f t="shared" si="13"/>
        <v>910533.58000000007</v>
      </c>
      <c r="H180" s="65">
        <f t="shared" si="13"/>
        <v>2293028</v>
      </c>
      <c r="I180" s="65">
        <f t="shared" si="13"/>
        <v>1382221</v>
      </c>
      <c r="J180" s="65">
        <f t="shared" si="13"/>
        <v>454541</v>
      </c>
      <c r="K180" s="65">
        <f t="shared" si="13"/>
        <v>207681</v>
      </c>
      <c r="L180" s="65">
        <f t="shared" si="13"/>
        <v>125842</v>
      </c>
      <c r="M180" s="66"/>
    </row>
  </sheetData>
  <mergeCells count="31">
    <mergeCell ref="A176:M176"/>
    <mergeCell ref="A178:C178"/>
    <mergeCell ref="A180:C180"/>
    <mergeCell ref="A56:M56"/>
    <mergeCell ref="A74:C74"/>
    <mergeCell ref="A75:M75"/>
    <mergeCell ref="A135:C135"/>
    <mergeCell ref="A136:M136"/>
    <mergeCell ref="A175:C175"/>
    <mergeCell ref="A55:C55"/>
    <mergeCell ref="A5:M5"/>
    <mergeCell ref="A10:C10"/>
    <mergeCell ref="A11:M11"/>
    <mergeCell ref="A16:C16"/>
    <mergeCell ref="A17:M17"/>
    <mergeCell ref="A36:C36"/>
    <mergeCell ref="A37:M37"/>
    <mergeCell ref="A40:C40"/>
    <mergeCell ref="A41:M41"/>
    <mergeCell ref="A43:C43"/>
    <mergeCell ref="A44:M44"/>
    <mergeCell ref="A1:M1"/>
    <mergeCell ref="A3:A4"/>
    <mergeCell ref="B3:B4"/>
    <mergeCell ref="C3:C4"/>
    <mergeCell ref="D3:D4"/>
    <mergeCell ref="E3:E4"/>
    <mergeCell ref="F3:F4"/>
    <mergeCell ref="G3:G4"/>
    <mergeCell ref="H3:L3"/>
    <mergeCell ref="M3:M4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8" fitToHeight="0" orientation="landscape" r:id="rId1"/>
  <headerFooter>
    <oddHeader>&amp;L&amp;"Tahoma,Kurzíva"&amp;10Návrh rozpočtu na rok 2022
Příloha č. 9&amp;R&amp;"Tahoma,Kurzíva"&amp;10Přehled akcí reprodukce majetku kraje včetně závazků vyvolaných pro rok 2023 a další léta
a ostatních akcí vyvolávajících nové a upravené závazky pro rok 2023 a další léta</oddHeader>
    <oddFooter>&amp;C&amp;"Tahoma,Obyčejné"&amp;10&amp;P</oddFooter>
  </headerFooter>
  <rowBreaks count="2" manualBreakCount="2">
    <brk id="48" max="16383" man="1"/>
    <brk id="1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9D6A-24A3-44E3-8BB4-33D84DDE943E}">
  <sheetPr>
    <pageSetUpPr fitToPage="1"/>
  </sheetPr>
  <dimension ref="A1:L44"/>
  <sheetViews>
    <sheetView zoomScaleNormal="100" zoomScaleSheetLayoutView="100" workbookViewId="0">
      <pane ySplit="4" topLeftCell="A5" activePane="bottomLeft" state="frozen"/>
      <selection pane="bottomLeft" activeCell="M5" sqref="M5"/>
    </sheetView>
  </sheetViews>
  <sheetFormatPr defaultRowHeight="11.25" x14ac:dyDescent="0.25"/>
  <cols>
    <col min="1" max="1" width="6.5703125" style="3" customWidth="1"/>
    <col min="2" max="2" width="9.140625" style="63" hidden="1" customWidth="1"/>
    <col min="3" max="3" width="45.7109375" style="3" customWidth="1"/>
    <col min="4" max="6" width="10.7109375" style="3" customWidth="1"/>
    <col min="7" max="11" width="10.5703125" style="3" customWidth="1"/>
    <col min="12" max="12" width="41.140625" style="67" customWidth="1"/>
    <col min="13" max="13" width="9.140625" style="3" customWidth="1"/>
    <col min="14" max="16384" width="9.140625" style="3"/>
  </cols>
  <sheetData>
    <row r="1" spans="1:12" ht="36" customHeight="1" x14ac:dyDescent="0.25">
      <c r="A1" s="184" t="s">
        <v>221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2" thickBot="1" x14ac:dyDescent="0.3">
      <c r="B2" s="5"/>
      <c r="C2" s="68"/>
      <c r="L2" s="6" t="s">
        <v>1</v>
      </c>
    </row>
    <row r="3" spans="1:12" ht="24" customHeight="1" x14ac:dyDescent="0.25">
      <c r="A3" s="134" t="s">
        <v>2</v>
      </c>
      <c r="B3" s="136" t="s">
        <v>3</v>
      </c>
      <c r="C3" s="138" t="s">
        <v>4</v>
      </c>
      <c r="D3" s="140" t="s">
        <v>5</v>
      </c>
      <c r="E3" s="140" t="s">
        <v>222</v>
      </c>
      <c r="F3" s="140" t="s">
        <v>8</v>
      </c>
      <c r="G3" s="144" t="s">
        <v>9</v>
      </c>
      <c r="H3" s="145"/>
      <c r="I3" s="145"/>
      <c r="J3" s="145"/>
      <c r="K3" s="146"/>
      <c r="L3" s="147" t="s">
        <v>10</v>
      </c>
    </row>
    <row r="4" spans="1:12" ht="24" customHeight="1" thickBot="1" x14ac:dyDescent="0.3">
      <c r="A4" s="135"/>
      <c r="B4" s="137"/>
      <c r="C4" s="139"/>
      <c r="D4" s="141"/>
      <c r="E4" s="141"/>
      <c r="F4" s="141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148"/>
    </row>
    <row r="5" spans="1:12" ht="18" customHeight="1" x14ac:dyDescent="0.25">
      <c r="A5" s="172" t="s">
        <v>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4"/>
    </row>
    <row r="6" spans="1:12" ht="34.5" customHeight="1" x14ac:dyDescent="0.25">
      <c r="A6" s="126">
        <v>6</v>
      </c>
      <c r="B6" s="128" t="s">
        <v>223</v>
      </c>
      <c r="C6" s="129" t="s">
        <v>280</v>
      </c>
      <c r="D6" s="88">
        <v>896</v>
      </c>
      <c r="E6" s="83">
        <v>0</v>
      </c>
      <c r="F6" s="83">
        <v>0</v>
      </c>
      <c r="G6" s="30">
        <v>224</v>
      </c>
      <c r="H6" s="103">
        <v>224</v>
      </c>
      <c r="I6" s="103">
        <v>224</v>
      </c>
      <c r="J6" s="103">
        <v>224</v>
      </c>
      <c r="K6" s="130">
        <v>0</v>
      </c>
      <c r="L6" s="179" t="s">
        <v>224</v>
      </c>
    </row>
    <row r="7" spans="1:12" ht="34.5" customHeight="1" x14ac:dyDescent="0.25">
      <c r="A7" s="69">
        <v>8</v>
      </c>
      <c r="B7" s="127"/>
      <c r="C7" s="129" t="s">
        <v>281</v>
      </c>
      <c r="D7" s="88">
        <v>9032</v>
      </c>
      <c r="E7" s="88">
        <v>0</v>
      </c>
      <c r="F7" s="88">
        <v>0</v>
      </c>
      <c r="G7" s="30">
        <v>2258</v>
      </c>
      <c r="H7" s="103">
        <v>2258</v>
      </c>
      <c r="I7" s="103">
        <v>2258</v>
      </c>
      <c r="J7" s="103">
        <v>2258</v>
      </c>
      <c r="K7" s="132">
        <v>0</v>
      </c>
      <c r="L7" s="180"/>
    </row>
    <row r="8" spans="1:12" ht="25.5" customHeight="1" x14ac:dyDescent="0.25">
      <c r="A8" s="175" t="s">
        <v>23</v>
      </c>
      <c r="B8" s="176"/>
      <c r="C8" s="177"/>
      <c r="D8" s="131">
        <f>SUM(D6:D7)</f>
        <v>9928</v>
      </c>
      <c r="E8" s="131">
        <f t="shared" ref="E8:K8" si="0">SUM(E6:E7)</f>
        <v>0</v>
      </c>
      <c r="F8" s="131">
        <f t="shared" si="0"/>
        <v>0</v>
      </c>
      <c r="G8" s="131">
        <f t="shared" si="0"/>
        <v>2482</v>
      </c>
      <c r="H8" s="131">
        <f t="shared" si="0"/>
        <v>2482</v>
      </c>
      <c r="I8" s="131">
        <f t="shared" si="0"/>
        <v>2482</v>
      </c>
      <c r="J8" s="131">
        <f t="shared" si="0"/>
        <v>2482</v>
      </c>
      <c r="K8" s="131">
        <f t="shared" si="0"/>
        <v>0</v>
      </c>
      <c r="L8" s="73"/>
    </row>
    <row r="9" spans="1:12" ht="18" customHeight="1" x14ac:dyDescent="0.25">
      <c r="A9" s="169" t="s">
        <v>225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1"/>
    </row>
    <row r="10" spans="1:12" ht="110.25" customHeight="1" x14ac:dyDescent="0.25">
      <c r="A10" s="181">
        <v>26</v>
      </c>
      <c r="B10" s="80" t="s">
        <v>231</v>
      </c>
      <c r="C10" s="81" t="s">
        <v>276</v>
      </c>
      <c r="D10" s="82">
        <v>149232</v>
      </c>
      <c r="E10" s="88">
        <v>142222</v>
      </c>
      <c r="F10" s="88">
        <v>2010</v>
      </c>
      <c r="G10" s="30">
        <v>2000</v>
      </c>
      <c r="H10" s="89">
        <v>1500</v>
      </c>
      <c r="I10" s="89">
        <v>1000</v>
      </c>
      <c r="J10" s="89">
        <v>500</v>
      </c>
      <c r="K10" s="84">
        <v>0</v>
      </c>
      <c r="L10" s="90" t="s">
        <v>232</v>
      </c>
    </row>
    <row r="11" spans="1:12" ht="45" customHeight="1" x14ac:dyDescent="0.25">
      <c r="A11" s="182"/>
      <c r="B11" s="80" t="s">
        <v>231</v>
      </c>
      <c r="C11" s="81" t="s">
        <v>277</v>
      </c>
      <c r="D11" s="82">
        <v>66600</v>
      </c>
      <c r="E11" s="88">
        <v>4600</v>
      </c>
      <c r="F11" s="88">
        <v>3000</v>
      </c>
      <c r="G11" s="30">
        <v>19000</v>
      </c>
      <c r="H11" s="91">
        <v>25000</v>
      </c>
      <c r="I11" s="91">
        <v>15000</v>
      </c>
      <c r="J11" s="91">
        <v>0</v>
      </c>
      <c r="K11" s="84">
        <v>0</v>
      </c>
      <c r="L11" s="92" t="s">
        <v>234</v>
      </c>
    </row>
    <row r="12" spans="1:12" ht="94.5" x14ac:dyDescent="0.25">
      <c r="A12" s="182"/>
      <c r="B12" s="80" t="s">
        <v>231</v>
      </c>
      <c r="C12" s="81" t="s">
        <v>278</v>
      </c>
      <c r="D12" s="82">
        <v>59126</v>
      </c>
      <c r="E12" s="88">
        <v>9326</v>
      </c>
      <c r="F12" s="88">
        <v>4800</v>
      </c>
      <c r="G12" s="30">
        <v>19000</v>
      </c>
      <c r="H12" s="91">
        <v>13000</v>
      </c>
      <c r="I12" s="91">
        <v>10000</v>
      </c>
      <c r="J12" s="91">
        <v>3000</v>
      </c>
      <c r="K12" s="84">
        <v>0</v>
      </c>
      <c r="L12" s="92" t="s">
        <v>236</v>
      </c>
    </row>
    <row r="13" spans="1:12" ht="89.25" customHeight="1" x14ac:dyDescent="0.25">
      <c r="A13" s="183"/>
      <c r="B13" s="80" t="s">
        <v>231</v>
      </c>
      <c r="C13" s="81" t="s">
        <v>279</v>
      </c>
      <c r="D13" s="82">
        <v>747690</v>
      </c>
      <c r="E13" s="88">
        <v>0</v>
      </c>
      <c r="F13" s="88">
        <v>3190</v>
      </c>
      <c r="G13" s="30">
        <v>40000</v>
      </c>
      <c r="H13" s="91">
        <v>70000</v>
      </c>
      <c r="I13" s="91">
        <v>92000</v>
      </c>
      <c r="J13" s="91">
        <v>92500</v>
      </c>
      <c r="K13" s="84">
        <v>450000</v>
      </c>
      <c r="L13" s="86" t="s">
        <v>237</v>
      </c>
    </row>
    <row r="14" spans="1:12" ht="45" customHeight="1" x14ac:dyDescent="0.25">
      <c r="A14" s="79" t="s">
        <v>30</v>
      </c>
      <c r="B14" s="80" t="s">
        <v>231</v>
      </c>
      <c r="C14" s="81" t="s">
        <v>233</v>
      </c>
      <c r="D14" s="88">
        <v>3724876</v>
      </c>
      <c r="E14" s="88">
        <v>597670</v>
      </c>
      <c r="F14" s="88">
        <v>468761</v>
      </c>
      <c r="G14" s="30">
        <v>548874</v>
      </c>
      <c r="H14" s="89">
        <v>1196182</v>
      </c>
      <c r="I14" s="89">
        <v>913389</v>
      </c>
      <c r="J14" s="89">
        <v>0</v>
      </c>
      <c r="K14" s="84">
        <v>0</v>
      </c>
      <c r="L14" s="90" t="s">
        <v>234</v>
      </c>
    </row>
    <row r="15" spans="1:12" ht="94.5" x14ac:dyDescent="0.25">
      <c r="A15" s="87" t="s">
        <v>30</v>
      </c>
      <c r="B15" s="80" t="s">
        <v>231</v>
      </c>
      <c r="C15" s="81" t="s">
        <v>235</v>
      </c>
      <c r="D15" s="88">
        <v>1009700</v>
      </c>
      <c r="E15" s="88">
        <v>168280</v>
      </c>
      <c r="F15" s="88">
        <v>168280</v>
      </c>
      <c r="G15" s="30">
        <v>168280</v>
      </c>
      <c r="H15" s="91">
        <v>168280</v>
      </c>
      <c r="I15" s="91">
        <v>168280</v>
      </c>
      <c r="J15" s="91">
        <v>168300</v>
      </c>
      <c r="K15" s="84">
        <v>0</v>
      </c>
      <c r="L15" s="92" t="s">
        <v>236</v>
      </c>
    </row>
    <row r="16" spans="1:12" ht="78.75" customHeight="1" x14ac:dyDescent="0.25">
      <c r="A16" s="69">
        <v>34</v>
      </c>
      <c r="B16" s="74" t="s">
        <v>226</v>
      </c>
      <c r="C16" s="75" t="s">
        <v>275</v>
      </c>
      <c r="D16" s="70">
        <v>10316</v>
      </c>
      <c r="E16" s="71">
        <v>0</v>
      </c>
      <c r="F16" s="71">
        <v>2036</v>
      </c>
      <c r="G16" s="30">
        <v>2070</v>
      </c>
      <c r="H16" s="76">
        <v>2070</v>
      </c>
      <c r="I16" s="76">
        <v>2070</v>
      </c>
      <c r="J16" s="76">
        <v>2070</v>
      </c>
      <c r="K16" s="77">
        <v>0</v>
      </c>
      <c r="L16" s="78" t="s">
        <v>227</v>
      </c>
    </row>
    <row r="17" spans="1:12" ht="89.25" customHeight="1" x14ac:dyDescent="0.25">
      <c r="A17" s="126">
        <v>38</v>
      </c>
      <c r="B17" s="80" t="s">
        <v>228</v>
      </c>
      <c r="C17" s="81" t="s">
        <v>229</v>
      </c>
      <c r="D17" s="82">
        <v>9075</v>
      </c>
      <c r="E17" s="83">
        <v>0</v>
      </c>
      <c r="F17" s="83">
        <v>3144</v>
      </c>
      <c r="G17" s="30">
        <v>3720</v>
      </c>
      <c r="H17" s="84">
        <v>741</v>
      </c>
      <c r="I17" s="84">
        <v>735</v>
      </c>
      <c r="J17" s="84">
        <v>735</v>
      </c>
      <c r="K17" s="85">
        <v>0</v>
      </c>
      <c r="L17" s="86" t="s">
        <v>230</v>
      </c>
    </row>
    <row r="18" spans="1:12" ht="15.75" customHeight="1" x14ac:dyDescent="0.25">
      <c r="A18" s="175" t="s">
        <v>238</v>
      </c>
      <c r="B18" s="176"/>
      <c r="C18" s="178"/>
      <c r="D18" s="72">
        <f>SUM(D10:D17)</f>
        <v>5776615</v>
      </c>
      <c r="E18" s="72">
        <f t="shared" ref="E18:K18" si="1">SUM(E10:E17)</f>
        <v>922098</v>
      </c>
      <c r="F18" s="72">
        <f t="shared" si="1"/>
        <v>655221</v>
      </c>
      <c r="G18" s="72">
        <f t="shared" si="1"/>
        <v>802944</v>
      </c>
      <c r="H18" s="72">
        <f t="shared" si="1"/>
        <v>1476773</v>
      </c>
      <c r="I18" s="72">
        <f t="shared" si="1"/>
        <v>1202474</v>
      </c>
      <c r="J18" s="72">
        <f t="shared" si="1"/>
        <v>267105</v>
      </c>
      <c r="K18" s="72">
        <f t="shared" si="1"/>
        <v>450000</v>
      </c>
      <c r="L18" s="73"/>
    </row>
    <row r="19" spans="1:12" ht="18" customHeight="1" x14ac:dyDescent="0.25">
      <c r="A19" s="152" t="s">
        <v>239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4"/>
    </row>
    <row r="20" spans="1:12" ht="45" customHeight="1" x14ac:dyDescent="0.25">
      <c r="A20" s="93">
        <v>137</v>
      </c>
      <c r="B20" s="94">
        <v>1622</v>
      </c>
      <c r="C20" s="95" t="s">
        <v>242</v>
      </c>
      <c r="D20" s="88">
        <v>310</v>
      </c>
      <c r="E20" s="88">
        <v>0</v>
      </c>
      <c r="F20" s="88">
        <v>192</v>
      </c>
      <c r="G20" s="30">
        <v>59</v>
      </c>
      <c r="H20" s="89">
        <v>59</v>
      </c>
      <c r="I20" s="89">
        <v>0</v>
      </c>
      <c r="J20" s="89">
        <v>0</v>
      </c>
      <c r="K20" s="85">
        <v>0</v>
      </c>
      <c r="L20" s="96" t="s">
        <v>243</v>
      </c>
    </row>
    <row r="21" spans="1:12" ht="45" customHeight="1" x14ac:dyDescent="0.25">
      <c r="A21" s="93">
        <v>140</v>
      </c>
      <c r="B21" s="94">
        <v>1250</v>
      </c>
      <c r="C21" s="95" t="s">
        <v>244</v>
      </c>
      <c r="D21" s="88">
        <v>2000</v>
      </c>
      <c r="E21" s="88">
        <v>0</v>
      </c>
      <c r="F21" s="88">
        <v>0</v>
      </c>
      <c r="G21" s="30">
        <v>1000</v>
      </c>
      <c r="H21" s="88">
        <v>1000</v>
      </c>
      <c r="I21" s="88">
        <v>0</v>
      </c>
      <c r="J21" s="88">
        <v>0</v>
      </c>
      <c r="K21" s="85">
        <v>0</v>
      </c>
      <c r="L21" s="96" t="s">
        <v>245</v>
      </c>
    </row>
    <row r="22" spans="1:12" ht="141.75" customHeight="1" x14ac:dyDescent="0.25">
      <c r="A22" s="93">
        <v>153</v>
      </c>
      <c r="B22" s="94">
        <v>7043</v>
      </c>
      <c r="C22" s="95" t="s">
        <v>240</v>
      </c>
      <c r="D22" s="88">
        <v>30000</v>
      </c>
      <c r="E22" s="88">
        <v>0</v>
      </c>
      <c r="F22" s="88">
        <v>0</v>
      </c>
      <c r="G22" s="30">
        <v>3407</v>
      </c>
      <c r="H22" s="89">
        <v>3859</v>
      </c>
      <c r="I22" s="89">
        <v>3807</v>
      </c>
      <c r="J22" s="89">
        <v>3162</v>
      </c>
      <c r="K22" s="85">
        <v>15765</v>
      </c>
      <c r="L22" s="96" t="s">
        <v>241</v>
      </c>
    </row>
    <row r="23" spans="1:12" ht="15.75" customHeight="1" x14ac:dyDescent="0.25">
      <c r="A23" s="185" t="s">
        <v>246</v>
      </c>
      <c r="B23" s="186"/>
      <c r="C23" s="186"/>
      <c r="D23" s="97">
        <f>SUM(D20:D22)</f>
        <v>32310</v>
      </c>
      <c r="E23" s="97">
        <f t="shared" ref="E23:K23" si="2">SUM(E20:E22)</f>
        <v>0</v>
      </c>
      <c r="F23" s="97">
        <f t="shared" si="2"/>
        <v>192</v>
      </c>
      <c r="G23" s="97">
        <f t="shared" si="2"/>
        <v>4466</v>
      </c>
      <c r="H23" s="97">
        <f t="shared" si="2"/>
        <v>4918</v>
      </c>
      <c r="I23" s="97">
        <f t="shared" si="2"/>
        <v>3807</v>
      </c>
      <c r="J23" s="97">
        <f t="shared" si="2"/>
        <v>3162</v>
      </c>
      <c r="K23" s="97">
        <f t="shared" si="2"/>
        <v>15765</v>
      </c>
      <c r="L23" s="98"/>
    </row>
    <row r="24" spans="1:12" ht="18" customHeight="1" x14ac:dyDescent="0.25">
      <c r="A24" s="152" t="s">
        <v>247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4"/>
    </row>
    <row r="25" spans="1:12" ht="66.75" customHeight="1" x14ac:dyDescent="0.25">
      <c r="A25" s="99">
        <v>256</v>
      </c>
      <c r="B25" s="100">
        <v>104</v>
      </c>
      <c r="C25" s="95" t="s">
        <v>274</v>
      </c>
      <c r="D25" s="82">
        <v>670</v>
      </c>
      <c r="E25" s="101">
        <v>0</v>
      </c>
      <c r="F25" s="101">
        <v>134</v>
      </c>
      <c r="G25" s="30">
        <v>134</v>
      </c>
      <c r="H25" s="102">
        <v>134</v>
      </c>
      <c r="I25" s="102">
        <v>134</v>
      </c>
      <c r="J25" s="103">
        <v>134</v>
      </c>
      <c r="K25" s="103">
        <v>0</v>
      </c>
      <c r="L25" s="96" t="s">
        <v>248</v>
      </c>
    </row>
    <row r="26" spans="1:12" ht="15.75" customHeight="1" x14ac:dyDescent="0.25">
      <c r="A26" s="193" t="s">
        <v>249</v>
      </c>
      <c r="B26" s="194"/>
      <c r="C26" s="195"/>
      <c r="D26" s="104">
        <f>SUM(D25)</f>
        <v>670</v>
      </c>
      <c r="E26" s="104">
        <f t="shared" ref="E26:K26" si="3">SUM(E25)</f>
        <v>0</v>
      </c>
      <c r="F26" s="104">
        <f t="shared" si="3"/>
        <v>134</v>
      </c>
      <c r="G26" s="104">
        <f t="shared" si="3"/>
        <v>134</v>
      </c>
      <c r="H26" s="104">
        <f t="shared" si="3"/>
        <v>134</v>
      </c>
      <c r="I26" s="104">
        <f t="shared" si="3"/>
        <v>134</v>
      </c>
      <c r="J26" s="104">
        <f t="shared" si="3"/>
        <v>134</v>
      </c>
      <c r="K26" s="104">
        <f t="shared" si="3"/>
        <v>0</v>
      </c>
      <c r="L26" s="105"/>
    </row>
    <row r="27" spans="1:12" ht="18" customHeight="1" x14ac:dyDescent="0.25">
      <c r="A27" s="152" t="s">
        <v>250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4"/>
    </row>
    <row r="28" spans="1:12" ht="45" customHeight="1" x14ac:dyDescent="0.25">
      <c r="A28" s="124">
        <v>263</v>
      </c>
      <c r="B28" s="109">
        <v>1730</v>
      </c>
      <c r="C28" s="110" t="s">
        <v>266</v>
      </c>
      <c r="D28" s="88">
        <v>26000</v>
      </c>
      <c r="E28" s="107">
        <v>0</v>
      </c>
      <c r="F28" s="107">
        <v>0</v>
      </c>
      <c r="G28" s="30">
        <v>20800</v>
      </c>
      <c r="H28" s="84">
        <v>5200</v>
      </c>
      <c r="I28" s="84">
        <v>0</v>
      </c>
      <c r="J28" s="108">
        <v>0</v>
      </c>
      <c r="K28" s="85">
        <v>0</v>
      </c>
      <c r="L28" s="86" t="s">
        <v>253</v>
      </c>
    </row>
    <row r="29" spans="1:12" ht="45" customHeight="1" x14ac:dyDescent="0.25">
      <c r="A29" s="124">
        <v>265</v>
      </c>
      <c r="B29" s="109">
        <v>1731</v>
      </c>
      <c r="C29" s="110" t="s">
        <v>267</v>
      </c>
      <c r="D29" s="88">
        <v>20000</v>
      </c>
      <c r="E29" s="107">
        <v>0</v>
      </c>
      <c r="F29" s="107">
        <v>0</v>
      </c>
      <c r="G29" s="30">
        <v>16000</v>
      </c>
      <c r="H29" s="84">
        <v>0</v>
      </c>
      <c r="I29" s="84">
        <v>4000</v>
      </c>
      <c r="J29" s="108">
        <v>0</v>
      </c>
      <c r="K29" s="85">
        <v>0</v>
      </c>
      <c r="L29" s="86" t="s">
        <v>254</v>
      </c>
    </row>
    <row r="30" spans="1:12" ht="45" customHeight="1" x14ac:dyDescent="0.25">
      <c r="A30" s="124">
        <v>272</v>
      </c>
      <c r="B30" s="109">
        <v>1733</v>
      </c>
      <c r="C30" s="110" t="s">
        <v>271</v>
      </c>
      <c r="D30" s="88">
        <v>8000</v>
      </c>
      <c r="E30" s="107">
        <v>0</v>
      </c>
      <c r="F30" s="107">
        <v>0</v>
      </c>
      <c r="G30" s="30">
        <v>4000</v>
      </c>
      <c r="H30" s="84">
        <v>0</v>
      </c>
      <c r="I30" s="84">
        <v>0</v>
      </c>
      <c r="J30" s="84">
        <v>4000</v>
      </c>
      <c r="K30" s="85">
        <v>0</v>
      </c>
      <c r="L30" s="86" t="s">
        <v>255</v>
      </c>
    </row>
    <row r="31" spans="1:12" ht="45" customHeight="1" x14ac:dyDescent="0.25">
      <c r="A31" s="124">
        <v>275</v>
      </c>
      <c r="B31" s="109">
        <v>1735</v>
      </c>
      <c r="C31" s="110" t="s">
        <v>268</v>
      </c>
      <c r="D31" s="88">
        <v>10000</v>
      </c>
      <c r="E31" s="107">
        <v>0</v>
      </c>
      <c r="F31" s="107">
        <v>0</v>
      </c>
      <c r="G31" s="30">
        <v>8000</v>
      </c>
      <c r="H31" s="84">
        <v>2000</v>
      </c>
      <c r="I31" s="84">
        <v>0</v>
      </c>
      <c r="J31" s="84">
        <v>0</v>
      </c>
      <c r="K31" s="85">
        <v>0</v>
      </c>
      <c r="L31" s="86" t="s">
        <v>253</v>
      </c>
    </row>
    <row r="32" spans="1:12" ht="45" customHeight="1" x14ac:dyDescent="0.25">
      <c r="A32" s="124">
        <v>278</v>
      </c>
      <c r="B32" s="109">
        <v>1738</v>
      </c>
      <c r="C32" s="110" t="s">
        <v>272</v>
      </c>
      <c r="D32" s="88">
        <v>5000</v>
      </c>
      <c r="E32" s="107">
        <v>0</v>
      </c>
      <c r="F32" s="107">
        <v>0</v>
      </c>
      <c r="G32" s="30">
        <v>2500</v>
      </c>
      <c r="H32" s="84">
        <v>2500</v>
      </c>
      <c r="I32" s="84">
        <v>0</v>
      </c>
      <c r="J32" s="84">
        <v>0</v>
      </c>
      <c r="K32" s="85">
        <v>0</v>
      </c>
      <c r="L32" s="86" t="s">
        <v>253</v>
      </c>
    </row>
    <row r="33" spans="1:12" ht="24" customHeight="1" x14ac:dyDescent="0.25">
      <c r="A33" s="124">
        <v>290</v>
      </c>
      <c r="B33" s="106">
        <v>1132</v>
      </c>
      <c r="C33" s="81" t="s">
        <v>251</v>
      </c>
      <c r="D33" s="88">
        <v>40000</v>
      </c>
      <c r="E33" s="107">
        <v>0</v>
      </c>
      <c r="F33" s="107">
        <v>0</v>
      </c>
      <c r="G33" s="30">
        <v>10000</v>
      </c>
      <c r="H33" s="108">
        <v>10000</v>
      </c>
      <c r="I33" s="108">
        <v>10000</v>
      </c>
      <c r="J33" s="108">
        <v>10000</v>
      </c>
      <c r="K33" s="85">
        <v>0</v>
      </c>
      <c r="L33" s="86" t="s">
        <v>252</v>
      </c>
    </row>
    <row r="34" spans="1:12" ht="15.75" customHeight="1" x14ac:dyDescent="0.25">
      <c r="A34" s="185" t="s">
        <v>256</v>
      </c>
      <c r="B34" s="196"/>
      <c r="C34" s="196"/>
      <c r="D34" s="97">
        <f>SUM(D28:D33)</f>
        <v>109000</v>
      </c>
      <c r="E34" s="97">
        <f t="shared" ref="E34:K34" si="4">SUM(E28:E33)</f>
        <v>0</v>
      </c>
      <c r="F34" s="97">
        <f t="shared" si="4"/>
        <v>0</v>
      </c>
      <c r="G34" s="97">
        <f t="shared" si="4"/>
        <v>61300</v>
      </c>
      <c r="H34" s="97">
        <f t="shared" si="4"/>
        <v>19700</v>
      </c>
      <c r="I34" s="97">
        <f t="shared" si="4"/>
        <v>14000</v>
      </c>
      <c r="J34" s="97">
        <f t="shared" si="4"/>
        <v>14000</v>
      </c>
      <c r="K34" s="97">
        <f t="shared" si="4"/>
        <v>0</v>
      </c>
      <c r="L34" s="98"/>
    </row>
    <row r="35" spans="1:12" ht="18" customHeight="1" x14ac:dyDescent="0.25">
      <c r="A35" s="197" t="s">
        <v>257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9"/>
    </row>
    <row r="36" spans="1:12" ht="34.5" customHeight="1" x14ac:dyDescent="0.25">
      <c r="A36" s="125">
        <v>308</v>
      </c>
      <c r="B36" s="111">
        <v>1740</v>
      </c>
      <c r="C36" s="112" t="s">
        <v>270</v>
      </c>
      <c r="D36" s="113">
        <v>10500</v>
      </c>
      <c r="E36" s="114">
        <v>0</v>
      </c>
      <c r="F36" s="114">
        <v>0</v>
      </c>
      <c r="G36" s="30">
        <v>1750</v>
      </c>
      <c r="H36" s="115">
        <v>3500</v>
      </c>
      <c r="I36" s="115">
        <v>3500</v>
      </c>
      <c r="J36" s="115">
        <v>1750</v>
      </c>
      <c r="K36" s="116">
        <v>0</v>
      </c>
      <c r="L36" s="117" t="s">
        <v>258</v>
      </c>
    </row>
    <row r="37" spans="1:12" ht="45" customHeight="1" x14ac:dyDescent="0.25">
      <c r="A37" s="93">
        <v>315</v>
      </c>
      <c r="B37" s="109">
        <v>1744</v>
      </c>
      <c r="C37" s="118" t="s">
        <v>269</v>
      </c>
      <c r="D37" s="119">
        <v>6000</v>
      </c>
      <c r="E37" s="88">
        <v>0</v>
      </c>
      <c r="F37" s="88">
        <v>0</v>
      </c>
      <c r="G37" s="30">
        <v>3576</v>
      </c>
      <c r="H37" s="84">
        <v>2424</v>
      </c>
      <c r="I37" s="84">
        <v>0</v>
      </c>
      <c r="J37" s="84">
        <v>0</v>
      </c>
      <c r="K37" s="85">
        <v>0</v>
      </c>
      <c r="L37" s="86" t="s">
        <v>259</v>
      </c>
    </row>
    <row r="38" spans="1:12" ht="15.75" customHeight="1" x14ac:dyDescent="0.25">
      <c r="A38" s="185" t="s">
        <v>260</v>
      </c>
      <c r="B38" s="186"/>
      <c r="C38" s="186"/>
      <c r="D38" s="97">
        <f>SUM(D36:D37)</f>
        <v>16500</v>
      </c>
      <c r="E38" s="97">
        <f t="shared" ref="E38:K38" si="5">SUM(E36:E37)</f>
        <v>0</v>
      </c>
      <c r="F38" s="97">
        <f t="shared" si="5"/>
        <v>0</v>
      </c>
      <c r="G38" s="97">
        <f t="shared" si="5"/>
        <v>5326</v>
      </c>
      <c r="H38" s="97">
        <f t="shared" si="5"/>
        <v>5924</v>
      </c>
      <c r="I38" s="97">
        <f t="shared" si="5"/>
        <v>3500</v>
      </c>
      <c r="J38" s="97">
        <f t="shared" si="5"/>
        <v>1750</v>
      </c>
      <c r="K38" s="97">
        <f t="shared" si="5"/>
        <v>0</v>
      </c>
      <c r="L38" s="98"/>
    </row>
    <row r="39" spans="1:12" ht="18" customHeight="1" x14ac:dyDescent="0.25">
      <c r="A39" s="152" t="s">
        <v>217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4"/>
    </row>
    <row r="40" spans="1:12" ht="84" x14ac:dyDescent="0.25">
      <c r="A40" s="124">
        <v>780</v>
      </c>
      <c r="B40" s="106">
        <v>1218</v>
      </c>
      <c r="C40" s="81" t="s">
        <v>261</v>
      </c>
      <c r="D40" s="88">
        <v>22959</v>
      </c>
      <c r="E40" s="107">
        <v>0</v>
      </c>
      <c r="F40" s="84">
        <v>4959</v>
      </c>
      <c r="G40" s="30">
        <v>4500</v>
      </c>
      <c r="H40" s="84">
        <v>4500</v>
      </c>
      <c r="I40" s="84">
        <v>4500</v>
      </c>
      <c r="J40" s="84">
        <v>4500</v>
      </c>
      <c r="K40" s="85" t="s">
        <v>231</v>
      </c>
      <c r="L40" s="86" t="s">
        <v>262</v>
      </c>
    </row>
    <row r="41" spans="1:12" ht="99.75" customHeight="1" x14ac:dyDescent="0.25">
      <c r="A41" s="124">
        <v>806</v>
      </c>
      <c r="B41" s="106">
        <v>3504</v>
      </c>
      <c r="C41" s="81" t="s">
        <v>273</v>
      </c>
      <c r="D41" s="88">
        <v>40000</v>
      </c>
      <c r="E41" s="107">
        <v>0</v>
      </c>
      <c r="F41" s="107">
        <v>0</v>
      </c>
      <c r="G41" s="30">
        <v>1700</v>
      </c>
      <c r="H41" s="84">
        <v>19000</v>
      </c>
      <c r="I41" s="84">
        <v>9000</v>
      </c>
      <c r="J41" s="84">
        <v>7500</v>
      </c>
      <c r="K41" s="84">
        <v>2800</v>
      </c>
      <c r="L41" s="86" t="s">
        <v>263</v>
      </c>
    </row>
    <row r="42" spans="1:12" ht="15.75" customHeight="1" thickBot="1" x14ac:dyDescent="0.3">
      <c r="A42" s="187" t="s">
        <v>219</v>
      </c>
      <c r="B42" s="188"/>
      <c r="C42" s="189"/>
      <c r="D42" s="120">
        <f>SUM(D40:D41)</f>
        <v>62959</v>
      </c>
      <c r="E42" s="120">
        <f t="shared" ref="E42:K42" si="6">SUM(E40:E41)</f>
        <v>0</v>
      </c>
      <c r="F42" s="120">
        <f t="shared" si="6"/>
        <v>4959</v>
      </c>
      <c r="G42" s="120">
        <f t="shared" si="6"/>
        <v>6200</v>
      </c>
      <c r="H42" s="120">
        <f t="shared" si="6"/>
        <v>23500</v>
      </c>
      <c r="I42" s="120">
        <f t="shared" si="6"/>
        <v>13500</v>
      </c>
      <c r="J42" s="120">
        <f t="shared" si="6"/>
        <v>12000</v>
      </c>
      <c r="K42" s="120">
        <f t="shared" si="6"/>
        <v>2800</v>
      </c>
      <c r="L42" s="121"/>
    </row>
    <row r="43" spans="1:12" ht="9" customHeight="1" thickBot="1" x14ac:dyDescent="0.3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4"/>
    </row>
    <row r="44" spans="1:12" ht="18" customHeight="1" thickBot="1" x14ac:dyDescent="0.3">
      <c r="A44" s="190" t="s">
        <v>220</v>
      </c>
      <c r="B44" s="191"/>
      <c r="C44" s="192"/>
      <c r="D44" s="122">
        <f t="shared" ref="D44:K44" si="7">D8+D18+D23+D26+D34+D38+D42</f>
        <v>6007982</v>
      </c>
      <c r="E44" s="122">
        <f t="shared" si="7"/>
        <v>922098</v>
      </c>
      <c r="F44" s="122">
        <f t="shared" si="7"/>
        <v>660506</v>
      </c>
      <c r="G44" s="122">
        <f t="shared" si="7"/>
        <v>882852</v>
      </c>
      <c r="H44" s="122">
        <f t="shared" si="7"/>
        <v>1533431</v>
      </c>
      <c r="I44" s="122">
        <f t="shared" si="7"/>
        <v>1239897</v>
      </c>
      <c r="J44" s="122">
        <f t="shared" si="7"/>
        <v>300633</v>
      </c>
      <c r="K44" s="122">
        <f t="shared" si="7"/>
        <v>468565</v>
      </c>
      <c r="L44" s="123"/>
    </row>
  </sheetData>
  <mergeCells count="27">
    <mergeCell ref="A23:C23"/>
    <mergeCell ref="A39:L39"/>
    <mergeCell ref="A42:C42"/>
    <mergeCell ref="A43:L43"/>
    <mergeCell ref="A44:C44"/>
    <mergeCell ref="A24:L24"/>
    <mergeCell ref="A26:C26"/>
    <mergeCell ref="A27:L27"/>
    <mergeCell ref="A34:C34"/>
    <mergeCell ref="A35:L35"/>
    <mergeCell ref="A38:C38"/>
    <mergeCell ref="A1:L1"/>
    <mergeCell ref="A3:A4"/>
    <mergeCell ref="B3:B4"/>
    <mergeCell ref="C3:C4"/>
    <mergeCell ref="D3:D4"/>
    <mergeCell ref="E3:E4"/>
    <mergeCell ref="F3:F4"/>
    <mergeCell ref="G3:K3"/>
    <mergeCell ref="L3:L4"/>
    <mergeCell ref="A5:L5"/>
    <mergeCell ref="A8:C8"/>
    <mergeCell ref="A9:L9"/>
    <mergeCell ref="A18:C18"/>
    <mergeCell ref="A19:L19"/>
    <mergeCell ref="L6:L7"/>
    <mergeCell ref="A10:A1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7" firstPageNumber="9" fitToHeight="0" orientation="landscape" useFirstPageNumber="1" r:id="rId1"/>
  <headerFooter>
    <oddHeader>&amp;L&amp;"Tahoma,Kurzíva"&amp;10Návrh rozpočtu na rok 2022
Příloha č. 9&amp;R&amp;"Tahoma,Kurzíva"&amp;10Přehled akcí reprodukce majetku kraje včetně závazků vyvolaných pro rok 2023 a další léta
a ostatních akcí vyvolávajících nové a upravené závazky pro rok 2023 a další léta</oddHeader>
    <oddFooter>&amp;C&amp;"Tahoma,Obyčejné"&amp;10&amp;P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Akce RMK</vt:lpstr>
      <vt:lpstr>Ostatní závazky</vt:lpstr>
      <vt:lpstr>'Akce RMK'!Názvy_tisku</vt:lpstr>
      <vt:lpstr>'Ostatní závazky'!Názvy_tisku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2021-11-22T15:08:14Z</cp:lastPrinted>
  <dcterms:created xsi:type="dcterms:W3CDTF">2021-11-18T08:35:58Z</dcterms:created>
  <dcterms:modified xsi:type="dcterms:W3CDTF">2021-11-30T11:22:51Z</dcterms:modified>
</cp:coreProperties>
</file>