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skava3700\Documents\Škáva\Programy\Podpora vědy a výzkumu 2016\Materiály\Rada (6. 9. 2016)\"/>
    </mc:Choice>
  </mc:AlternateContent>
  <bookViews>
    <workbookView xWindow="0" yWindow="0" windowWidth="19200" windowHeight="1159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N16" i="1"/>
  <c r="H16" i="1"/>
  <c r="N15" i="1"/>
  <c r="H15" i="1"/>
  <c r="N14" i="1"/>
  <c r="H14" i="1"/>
  <c r="N13" i="1"/>
  <c r="H13" i="1"/>
  <c r="N12" i="1"/>
  <c r="H12" i="1"/>
  <c r="N11" i="1"/>
  <c r="H11" i="1"/>
  <c r="N10" i="1"/>
  <c r="H10" i="1"/>
  <c r="N9" i="1"/>
  <c r="H9" i="1"/>
  <c r="N8" i="1"/>
  <c r="H8" i="1"/>
  <c r="N7" i="1"/>
  <c r="H7" i="1"/>
  <c r="N6" i="1"/>
  <c r="H6" i="1"/>
  <c r="N5" i="1"/>
  <c r="H5" i="1"/>
  <c r="H17" i="1" s="1"/>
  <c r="N4" i="1"/>
  <c r="H4" i="1"/>
  <c r="P4" i="1" s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</calcChain>
</file>

<file path=xl/sharedStrings.xml><?xml version="1.0" encoding="utf-8"?>
<sst xmlns="http://schemas.openxmlformats.org/spreadsheetml/2006/main" count="95" uniqueCount="71">
  <si>
    <t>Poskytnutí účelových dotací</t>
  </si>
  <si>
    <t>Poř.číslo</t>
  </si>
  <si>
    <t>Název žadatele</t>
  </si>
  <si>
    <t>Právní forma</t>
  </si>
  <si>
    <t>IČ</t>
  </si>
  <si>
    <t>Název projektu</t>
  </si>
  <si>
    <t>Návrh dotace neinvestice       Kč</t>
  </si>
  <si>
    <t>Návrh dotace investice         Kč</t>
  </si>
  <si>
    <t>Dotace celkem Kč</t>
  </si>
  <si>
    <t>Uznatelné náklady projektu                    Kč</t>
  </si>
  <si>
    <t>Podíl dotace na uznatelných nákladech projektu</t>
  </si>
  <si>
    <t>Délka trvání projektu</t>
  </si>
  <si>
    <t>Bodové             hodnocení -            1. hodnotitel</t>
  </si>
  <si>
    <t>Bodové hodnocení - 2. hodnotitel</t>
  </si>
  <si>
    <t>Bodové hodnocení - průměr</t>
  </si>
  <si>
    <t>Bodové hodnocení panelu expertů</t>
  </si>
  <si>
    <t>Kumulativní čerpání alokace programu     Kč</t>
  </si>
  <si>
    <t>mcePharma s.r.o.</t>
  </si>
  <si>
    <t xml:space="preserve">společnost s ručením omezeným </t>
  </si>
  <si>
    <t>27815773</t>
  </si>
  <si>
    <t>Aplikovaný výzkum a vývoj multikomponentních a multifunkčních excipientů, pro použití  ve výrobě pevných lékových forem</t>
  </si>
  <si>
    <t>1.1.2016 - 31.8.2017</t>
  </si>
  <si>
    <t>ANO</t>
  </si>
  <si>
    <t>VÍTKOVICE HEAVY MACHINERY a.s.</t>
  </si>
  <si>
    <t>akciová společnost</t>
  </si>
  <si>
    <t>25877950</t>
  </si>
  <si>
    <t xml:space="preserve">Výzkum a vývoj nových vysokotlakých nádob na vodík </t>
  </si>
  <si>
    <t>1.1.2016 - 31.12.2016</t>
  </si>
  <si>
    <t>Lightdrop, s.r.o.</t>
  </si>
  <si>
    <t>28582292</t>
  </si>
  <si>
    <t>Inteligentní osvětlovací systém pro efektivní kultivaci rostlin</t>
  </si>
  <si>
    <t>1.9.2016 - 31.8.2017</t>
  </si>
  <si>
    <t>ORC recycling s.r.o.</t>
  </si>
  <si>
    <t>01979680</t>
  </si>
  <si>
    <t xml:space="preserve">Energetické využití vedlejších produktů papírenské výroby </t>
  </si>
  <si>
    <t>1.3.2016 - 31.8.2017</t>
  </si>
  <si>
    <t>YOUNG4ENERGY s.r.o.</t>
  </si>
  <si>
    <t>04083351</t>
  </si>
  <si>
    <t>Aplikovaný výzkum nasazení malých kondenzačních tepláren do veřejných objektů, bytových domů a podnikatelských provozoven s akumulací vyrobené energie v místě výroby a s důrazem na inteligentní řízení celé teplárny</t>
  </si>
  <si>
    <t>Argutec, s.r.o.</t>
  </si>
  <si>
    <t>29453721</t>
  </si>
  <si>
    <t>Kontrola bočního ostřihu</t>
  </si>
  <si>
    <t>1.1.2017 - 1.6.2017</t>
  </si>
  <si>
    <t>TINT s.r.o.</t>
  </si>
  <si>
    <t>63323966</t>
  </si>
  <si>
    <t>Inteligentní vrátnice - cloudové řešení pro evidenci vstupů do zabezpečených objektů</t>
  </si>
  <si>
    <t>3.10.2016 - 25.8.2017</t>
  </si>
  <si>
    <t>Ústav geoniky AV ČR, v.v.i.</t>
  </si>
  <si>
    <t>veřejná výzkumná instituce</t>
  </si>
  <si>
    <t>68145535</t>
  </si>
  <si>
    <t>Výzkum podmínek efektivního využití abrazivního suspenzního paprsku při řezání materiálů</t>
  </si>
  <si>
    <t>Ingeteam a.s.</t>
  </si>
  <si>
    <t>47673141</t>
  </si>
  <si>
    <t>Vývoj automatizovaného pracoviště pro paletizaci dřeva s prokladem tahokovem</t>
  </si>
  <si>
    <t>1.4.2016 - 31.12.2016</t>
  </si>
  <si>
    <t>4SafeDriving s.r.o.</t>
  </si>
  <si>
    <t>04166787</t>
  </si>
  <si>
    <t>Uvedení na trh služby 4SafeDriving</t>
  </si>
  <si>
    <t>1.7.2016 - 31.3.2017</t>
  </si>
  <si>
    <t>Slezská univerzita v Opavě</t>
  </si>
  <si>
    <t>veřejná vysoká škola</t>
  </si>
  <si>
    <t>47813059</t>
  </si>
  <si>
    <t xml:space="preserve">Profesní připravenost učitelů ZŠ v oblasti rizikového chování a jeho prevence v MSK </t>
  </si>
  <si>
    <t>Varroc Lighting Systems, s.r.o.</t>
  </si>
  <si>
    <t>24304450</t>
  </si>
  <si>
    <t xml:space="preserve">Zkvalitnění vývoje elektronických komponent do automobilového osvětlení </t>
  </si>
  <si>
    <t>1.7.2016 - 31.6.2017</t>
  </si>
  <si>
    <t>Vysoká škola báňská - Technická univerzita Ostrava</t>
  </si>
  <si>
    <t>61989100</t>
  </si>
  <si>
    <t xml:space="preserve">Augmented Reality LAB (ARL) </t>
  </si>
  <si>
    <t>1.7.2016 - 31.8.2017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</si>
</sst>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K_č"/>
  </numFmts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0" fontId="3" fillId="2" borderId="2" xfId="0" applyNumberFormat="1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vertical="center" wrapText="1"/>
    </xf>
    <xf numFmtId="49" fontId="1" fillId="3" borderId="5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 wrapText="1"/>
    </xf>
    <xf numFmtId="164" fontId="1" fillId="3" borderId="5" xfId="0" applyNumberFormat="1" applyFont="1" applyFill="1" applyBorder="1" applyAlignment="1">
      <alignment vertical="center"/>
    </xf>
    <xf numFmtId="164" fontId="1" fillId="3" borderId="5" xfId="0" applyNumberFormat="1" applyFont="1" applyFill="1" applyBorder="1" applyAlignment="1">
      <alignment horizontal="right" vertical="center"/>
    </xf>
    <xf numFmtId="10" fontId="1" fillId="3" borderId="5" xfId="0" applyNumberFormat="1" applyFont="1" applyFill="1" applyBorder="1" applyAlignment="1">
      <alignment horizontal="center" vertical="center"/>
    </xf>
    <xf numFmtId="14" fontId="1" fillId="3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4" fontId="2" fillId="4" borderId="6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14" fontId="1" fillId="3" borderId="5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/>
    </xf>
    <xf numFmtId="4" fontId="2" fillId="5" borderId="6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49" fontId="2" fillId="0" borderId="8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wrapText="1"/>
    </xf>
    <xf numFmtId="164" fontId="2" fillId="0" borderId="8" xfId="0" applyNumberFormat="1" applyFont="1" applyFill="1" applyBorder="1" applyAlignment="1"/>
    <xf numFmtId="164" fontId="2" fillId="5" borderId="8" xfId="0" applyNumberFormat="1" applyFont="1" applyFill="1" applyBorder="1" applyAlignment="1"/>
    <xf numFmtId="10" fontId="2" fillId="0" borderId="8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sqref="A1:B1"/>
    </sheetView>
  </sheetViews>
  <sheetFormatPr defaultRowHeight="15" x14ac:dyDescent="0.25"/>
  <cols>
    <col min="1" max="1" width="5.140625" customWidth="1"/>
    <col min="2" max="2" width="24.140625" customWidth="1"/>
    <col min="3" max="3" width="17.28515625" customWidth="1"/>
    <col min="4" max="4" width="10.5703125" customWidth="1"/>
    <col min="5" max="5" width="52.28515625" customWidth="1"/>
    <col min="6" max="6" width="14.42578125" customWidth="1"/>
    <col min="7" max="7" width="14.140625" customWidth="1"/>
    <col min="8" max="9" width="15.7109375" customWidth="1"/>
    <col min="10" max="10" width="13.85546875" customWidth="1"/>
    <col min="11" max="11" width="19.5703125" customWidth="1"/>
    <col min="12" max="12" width="11.140625" customWidth="1"/>
    <col min="13" max="13" width="10.5703125" customWidth="1"/>
    <col min="14" max="14" width="10.140625" customWidth="1"/>
    <col min="15" max="15" width="11" customWidth="1"/>
    <col min="16" max="16" width="12.7109375" bestFit="1" customWidth="1"/>
  </cols>
  <sheetData>
    <row r="1" spans="1:16" x14ac:dyDescent="0.25">
      <c r="A1" s="41" t="s">
        <v>0</v>
      </c>
      <c r="B1" s="41"/>
      <c r="D1" s="1"/>
      <c r="F1" s="2"/>
      <c r="G1" s="2"/>
      <c r="H1" s="2"/>
      <c r="I1" s="2"/>
      <c r="J1" s="3"/>
      <c r="K1" s="4"/>
      <c r="L1" s="5"/>
      <c r="M1" s="5"/>
      <c r="N1" s="4"/>
    </row>
    <row r="2" spans="1:16" ht="15.75" thickBot="1" x14ac:dyDescent="0.3">
      <c r="A2" s="4"/>
      <c r="D2" s="1"/>
      <c r="F2" s="2"/>
      <c r="G2" s="2"/>
      <c r="H2" s="2"/>
      <c r="I2" s="2"/>
      <c r="J2" s="3"/>
      <c r="K2" s="4"/>
      <c r="L2" s="5"/>
      <c r="M2" s="5"/>
      <c r="N2" s="4"/>
    </row>
    <row r="3" spans="1:16" ht="64.5" x14ac:dyDescent="0.25">
      <c r="A3" s="6" t="s">
        <v>1</v>
      </c>
      <c r="B3" s="7" t="s">
        <v>2</v>
      </c>
      <c r="C3" s="7" t="s">
        <v>3</v>
      </c>
      <c r="D3" s="8" t="s">
        <v>4</v>
      </c>
      <c r="E3" s="7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10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7" t="s">
        <v>15</v>
      </c>
      <c r="P3" s="11" t="s">
        <v>16</v>
      </c>
    </row>
    <row r="4" spans="1:16" ht="38.25" x14ac:dyDescent="0.25">
      <c r="A4" s="12">
        <v>2</v>
      </c>
      <c r="B4" s="13" t="s">
        <v>17</v>
      </c>
      <c r="C4" s="14" t="s">
        <v>18</v>
      </c>
      <c r="D4" s="15" t="s">
        <v>19</v>
      </c>
      <c r="E4" s="16" t="s">
        <v>20</v>
      </c>
      <c r="F4" s="17">
        <v>765100</v>
      </c>
      <c r="G4" s="18">
        <v>234500</v>
      </c>
      <c r="H4" s="17">
        <f t="shared" ref="H4:H16" si="0">SUM(F4:G4)</f>
        <v>999600</v>
      </c>
      <c r="I4" s="17">
        <v>1428000</v>
      </c>
      <c r="J4" s="19">
        <v>0.7</v>
      </c>
      <c r="K4" s="20" t="s">
        <v>21</v>
      </c>
      <c r="L4" s="21">
        <v>82</v>
      </c>
      <c r="M4" s="21">
        <v>83</v>
      </c>
      <c r="N4" s="22">
        <f t="shared" ref="N4:N16" si="1">(L4+M4)/2</f>
        <v>82.5</v>
      </c>
      <c r="O4" s="21" t="s">
        <v>22</v>
      </c>
      <c r="P4" s="23">
        <f>15000000-H4</f>
        <v>14000400</v>
      </c>
    </row>
    <row r="5" spans="1:16" ht="25.5" x14ac:dyDescent="0.25">
      <c r="A5" s="12">
        <v>5</v>
      </c>
      <c r="B5" s="13" t="s">
        <v>23</v>
      </c>
      <c r="C5" s="14" t="s">
        <v>24</v>
      </c>
      <c r="D5" s="24" t="s">
        <v>25</v>
      </c>
      <c r="E5" s="14" t="s">
        <v>26</v>
      </c>
      <c r="F5" s="17">
        <v>705900</v>
      </c>
      <c r="G5" s="17">
        <v>275000</v>
      </c>
      <c r="H5" s="17">
        <f t="shared" si="0"/>
        <v>980900</v>
      </c>
      <c r="I5" s="17">
        <v>1961800</v>
      </c>
      <c r="J5" s="19">
        <v>0.5</v>
      </c>
      <c r="K5" s="25" t="s">
        <v>27</v>
      </c>
      <c r="L5" s="21">
        <v>87</v>
      </c>
      <c r="M5" s="21">
        <v>75</v>
      </c>
      <c r="N5" s="22">
        <f t="shared" si="1"/>
        <v>81</v>
      </c>
      <c r="O5" s="21" t="s">
        <v>22</v>
      </c>
      <c r="P5" s="23">
        <f t="shared" ref="P5:P14" si="2">P4-H5</f>
        <v>13019500</v>
      </c>
    </row>
    <row r="6" spans="1:16" ht="38.25" x14ac:dyDescent="0.25">
      <c r="A6" s="12">
        <v>10</v>
      </c>
      <c r="B6" s="26" t="s">
        <v>28</v>
      </c>
      <c r="C6" s="14" t="s">
        <v>18</v>
      </c>
      <c r="D6" s="24" t="s">
        <v>29</v>
      </c>
      <c r="E6" s="14" t="s">
        <v>30</v>
      </c>
      <c r="F6" s="17">
        <v>999900</v>
      </c>
      <c r="G6" s="17">
        <v>0</v>
      </c>
      <c r="H6" s="17">
        <f t="shared" si="0"/>
        <v>999900</v>
      </c>
      <c r="I6" s="17">
        <v>1428429</v>
      </c>
      <c r="J6" s="19">
        <v>0.69989999999999997</v>
      </c>
      <c r="K6" s="25" t="s">
        <v>31</v>
      </c>
      <c r="L6" s="27">
        <v>81</v>
      </c>
      <c r="M6" s="27">
        <v>80</v>
      </c>
      <c r="N6" s="22">
        <f t="shared" si="1"/>
        <v>80.5</v>
      </c>
      <c r="O6" s="21" t="s">
        <v>22</v>
      </c>
      <c r="P6" s="23">
        <f t="shared" si="2"/>
        <v>12019600</v>
      </c>
    </row>
    <row r="7" spans="1:16" ht="38.25" x14ac:dyDescent="0.25">
      <c r="A7" s="12">
        <v>9</v>
      </c>
      <c r="B7" s="26" t="s">
        <v>32</v>
      </c>
      <c r="C7" s="14" t="s">
        <v>18</v>
      </c>
      <c r="D7" s="24" t="s">
        <v>33</v>
      </c>
      <c r="E7" s="14" t="s">
        <v>34</v>
      </c>
      <c r="F7" s="17">
        <v>1000000</v>
      </c>
      <c r="G7" s="17">
        <v>0</v>
      </c>
      <c r="H7" s="17">
        <f t="shared" si="0"/>
        <v>1000000</v>
      </c>
      <c r="I7" s="17">
        <v>1640000</v>
      </c>
      <c r="J7" s="19">
        <v>0.60970000000000002</v>
      </c>
      <c r="K7" s="25" t="s">
        <v>35</v>
      </c>
      <c r="L7" s="27">
        <v>78</v>
      </c>
      <c r="M7" s="27">
        <v>77</v>
      </c>
      <c r="N7" s="22">
        <f t="shared" si="1"/>
        <v>77.5</v>
      </c>
      <c r="O7" s="21" t="s">
        <v>22</v>
      </c>
      <c r="P7" s="23">
        <f t="shared" si="2"/>
        <v>11019600</v>
      </c>
    </row>
    <row r="8" spans="1:16" ht="51" x14ac:dyDescent="0.25">
      <c r="A8" s="12">
        <v>4</v>
      </c>
      <c r="B8" s="26" t="s">
        <v>36</v>
      </c>
      <c r="C8" s="14" t="s">
        <v>18</v>
      </c>
      <c r="D8" s="24" t="s">
        <v>37</v>
      </c>
      <c r="E8" s="14" t="s">
        <v>38</v>
      </c>
      <c r="F8" s="17">
        <v>907200</v>
      </c>
      <c r="G8" s="17">
        <v>84000</v>
      </c>
      <c r="H8" s="17">
        <f t="shared" si="0"/>
        <v>991200</v>
      </c>
      <c r="I8" s="17">
        <v>1416000</v>
      </c>
      <c r="J8" s="19">
        <v>0.7</v>
      </c>
      <c r="K8" s="28" t="s">
        <v>21</v>
      </c>
      <c r="L8" s="21">
        <v>83</v>
      </c>
      <c r="M8" s="21">
        <v>70</v>
      </c>
      <c r="N8" s="22">
        <f t="shared" si="1"/>
        <v>76.5</v>
      </c>
      <c r="O8" s="21" t="s">
        <v>22</v>
      </c>
      <c r="P8" s="23">
        <f t="shared" si="2"/>
        <v>10028400</v>
      </c>
    </row>
    <row r="9" spans="1:16" ht="38.25" x14ac:dyDescent="0.25">
      <c r="A9" s="12">
        <v>17</v>
      </c>
      <c r="B9" s="26" t="s">
        <v>39</v>
      </c>
      <c r="C9" s="14" t="s">
        <v>18</v>
      </c>
      <c r="D9" s="24" t="s">
        <v>40</v>
      </c>
      <c r="E9" s="14" t="s">
        <v>41</v>
      </c>
      <c r="F9" s="17">
        <v>709800</v>
      </c>
      <c r="G9" s="17">
        <v>191800</v>
      </c>
      <c r="H9" s="17">
        <f t="shared" si="0"/>
        <v>901600</v>
      </c>
      <c r="I9" s="17">
        <v>1288000</v>
      </c>
      <c r="J9" s="19">
        <v>0.7</v>
      </c>
      <c r="K9" s="25" t="s">
        <v>42</v>
      </c>
      <c r="L9" s="21">
        <v>77</v>
      </c>
      <c r="M9" s="21">
        <v>70</v>
      </c>
      <c r="N9" s="22">
        <f t="shared" si="1"/>
        <v>73.5</v>
      </c>
      <c r="O9" s="21" t="s">
        <v>22</v>
      </c>
      <c r="P9" s="23">
        <f t="shared" si="2"/>
        <v>9126800</v>
      </c>
    </row>
    <row r="10" spans="1:16" ht="38.25" x14ac:dyDescent="0.25">
      <c r="A10" s="12">
        <v>23</v>
      </c>
      <c r="B10" s="26" t="s">
        <v>43</v>
      </c>
      <c r="C10" s="14" t="s">
        <v>18</v>
      </c>
      <c r="D10" s="24" t="s">
        <v>44</v>
      </c>
      <c r="E10" s="14" t="s">
        <v>45</v>
      </c>
      <c r="F10" s="17">
        <v>950700</v>
      </c>
      <c r="G10" s="17">
        <v>0</v>
      </c>
      <c r="H10" s="17">
        <f t="shared" si="0"/>
        <v>950700</v>
      </c>
      <c r="I10" s="17">
        <v>1358300</v>
      </c>
      <c r="J10" s="19">
        <v>0.69989999999999997</v>
      </c>
      <c r="K10" s="25" t="s">
        <v>46</v>
      </c>
      <c r="L10" s="21">
        <v>83</v>
      </c>
      <c r="M10" s="21">
        <v>63</v>
      </c>
      <c r="N10" s="22">
        <f t="shared" si="1"/>
        <v>73</v>
      </c>
      <c r="O10" s="21" t="s">
        <v>22</v>
      </c>
      <c r="P10" s="23">
        <f t="shared" si="2"/>
        <v>8176100</v>
      </c>
    </row>
    <row r="11" spans="1:16" ht="25.5" x14ac:dyDescent="0.25">
      <c r="A11" s="12">
        <v>24</v>
      </c>
      <c r="B11" s="29" t="s">
        <v>47</v>
      </c>
      <c r="C11" s="14" t="s">
        <v>48</v>
      </c>
      <c r="D11" s="24" t="s">
        <v>49</v>
      </c>
      <c r="E11" s="14" t="s">
        <v>50</v>
      </c>
      <c r="F11" s="17">
        <v>275200</v>
      </c>
      <c r="G11" s="17">
        <v>653000</v>
      </c>
      <c r="H11" s="17">
        <f t="shared" si="0"/>
        <v>928200</v>
      </c>
      <c r="I11" s="17">
        <v>1295800</v>
      </c>
      <c r="J11" s="19">
        <v>0.71630000000000005</v>
      </c>
      <c r="K11" s="25" t="s">
        <v>31</v>
      </c>
      <c r="L11" s="21">
        <v>59</v>
      </c>
      <c r="M11" s="21">
        <v>83</v>
      </c>
      <c r="N11" s="22">
        <f t="shared" si="1"/>
        <v>71</v>
      </c>
      <c r="O11" s="21" t="s">
        <v>22</v>
      </c>
      <c r="P11" s="23">
        <f t="shared" si="2"/>
        <v>7247900</v>
      </c>
    </row>
    <row r="12" spans="1:16" ht="25.5" x14ac:dyDescent="0.25">
      <c r="A12" s="12">
        <v>15</v>
      </c>
      <c r="B12" s="26" t="s">
        <v>51</v>
      </c>
      <c r="C12" s="14" t="s">
        <v>24</v>
      </c>
      <c r="D12" s="24" t="s">
        <v>52</v>
      </c>
      <c r="E12" s="14" t="s">
        <v>53</v>
      </c>
      <c r="F12" s="17">
        <v>477400</v>
      </c>
      <c r="G12" s="17">
        <v>522600</v>
      </c>
      <c r="H12" s="17">
        <f t="shared" si="0"/>
        <v>1000000</v>
      </c>
      <c r="I12" s="17">
        <v>2410319</v>
      </c>
      <c r="J12" s="19">
        <v>0.4148</v>
      </c>
      <c r="K12" s="20" t="s">
        <v>54</v>
      </c>
      <c r="L12" s="21">
        <v>72</v>
      </c>
      <c r="M12" s="21">
        <v>64</v>
      </c>
      <c r="N12" s="22">
        <f t="shared" si="1"/>
        <v>68</v>
      </c>
      <c r="O12" s="27" t="s">
        <v>22</v>
      </c>
      <c r="P12" s="23">
        <f t="shared" si="2"/>
        <v>6247900</v>
      </c>
    </row>
    <row r="13" spans="1:16" ht="38.25" x14ac:dyDescent="0.25">
      <c r="A13" s="12">
        <v>11</v>
      </c>
      <c r="B13" s="26" t="s">
        <v>55</v>
      </c>
      <c r="C13" s="14" t="s">
        <v>18</v>
      </c>
      <c r="D13" s="15" t="s">
        <v>56</v>
      </c>
      <c r="E13" s="30" t="s">
        <v>57</v>
      </c>
      <c r="F13" s="17">
        <v>700000</v>
      </c>
      <c r="G13" s="17">
        <v>0</v>
      </c>
      <c r="H13" s="17">
        <f t="shared" si="0"/>
        <v>700000</v>
      </c>
      <c r="I13" s="17">
        <v>1000000</v>
      </c>
      <c r="J13" s="19">
        <v>0.7</v>
      </c>
      <c r="K13" s="25" t="s">
        <v>58</v>
      </c>
      <c r="L13" s="27">
        <v>76</v>
      </c>
      <c r="M13" s="27">
        <v>57</v>
      </c>
      <c r="N13" s="22">
        <f t="shared" si="1"/>
        <v>66.5</v>
      </c>
      <c r="O13" s="27" t="s">
        <v>22</v>
      </c>
      <c r="P13" s="23">
        <f t="shared" si="2"/>
        <v>5547900</v>
      </c>
    </row>
    <row r="14" spans="1:16" ht="25.5" x14ac:dyDescent="0.25">
      <c r="A14" s="12">
        <v>16</v>
      </c>
      <c r="B14" s="29" t="s">
        <v>59</v>
      </c>
      <c r="C14" s="14" t="s">
        <v>60</v>
      </c>
      <c r="D14" s="24" t="s">
        <v>61</v>
      </c>
      <c r="E14" s="14" t="s">
        <v>62</v>
      </c>
      <c r="F14" s="17">
        <v>975000</v>
      </c>
      <c r="G14" s="17">
        <v>0</v>
      </c>
      <c r="H14" s="17">
        <f t="shared" si="0"/>
        <v>975000</v>
      </c>
      <c r="I14" s="17">
        <v>1251950</v>
      </c>
      <c r="J14" s="19">
        <v>0.77869999999999995</v>
      </c>
      <c r="K14" s="20" t="s">
        <v>31</v>
      </c>
      <c r="L14" s="21">
        <v>71</v>
      </c>
      <c r="M14" s="21">
        <v>60</v>
      </c>
      <c r="N14" s="22">
        <f t="shared" si="1"/>
        <v>65.5</v>
      </c>
      <c r="O14" s="27" t="s">
        <v>22</v>
      </c>
      <c r="P14" s="23">
        <f t="shared" si="2"/>
        <v>4572900</v>
      </c>
    </row>
    <row r="15" spans="1:16" ht="38.25" x14ac:dyDescent="0.25">
      <c r="A15" s="12">
        <v>14</v>
      </c>
      <c r="B15" s="29" t="s">
        <v>63</v>
      </c>
      <c r="C15" s="14" t="s">
        <v>18</v>
      </c>
      <c r="D15" s="24" t="s">
        <v>64</v>
      </c>
      <c r="E15" s="14" t="s">
        <v>65</v>
      </c>
      <c r="F15" s="17">
        <v>190000</v>
      </c>
      <c r="G15" s="17">
        <v>810000</v>
      </c>
      <c r="H15" s="17">
        <f t="shared" si="0"/>
        <v>1000000</v>
      </c>
      <c r="I15" s="17">
        <v>2106304</v>
      </c>
      <c r="J15" s="19">
        <v>0.4748</v>
      </c>
      <c r="K15" s="25" t="s">
        <v>66</v>
      </c>
      <c r="L15" s="21">
        <v>71</v>
      </c>
      <c r="M15" s="21">
        <v>59</v>
      </c>
      <c r="N15" s="22">
        <f t="shared" si="1"/>
        <v>65</v>
      </c>
      <c r="O15" s="21" t="s">
        <v>22</v>
      </c>
      <c r="P15" s="23">
        <f>P14-H15</f>
        <v>3572900</v>
      </c>
    </row>
    <row r="16" spans="1:16" ht="38.25" x14ac:dyDescent="0.25">
      <c r="A16" s="12">
        <v>7</v>
      </c>
      <c r="B16" s="29" t="s">
        <v>67</v>
      </c>
      <c r="C16" s="14" t="s">
        <v>60</v>
      </c>
      <c r="D16" s="24" t="s">
        <v>68</v>
      </c>
      <c r="E16" s="14" t="s">
        <v>69</v>
      </c>
      <c r="F16" s="17">
        <v>520000</v>
      </c>
      <c r="G16" s="17">
        <v>480000</v>
      </c>
      <c r="H16" s="17">
        <f t="shared" si="0"/>
        <v>1000000</v>
      </c>
      <c r="I16" s="17">
        <v>1250000</v>
      </c>
      <c r="J16" s="19">
        <v>0.8</v>
      </c>
      <c r="K16" s="20" t="s">
        <v>70</v>
      </c>
      <c r="L16" s="21">
        <v>66</v>
      </c>
      <c r="M16" s="21">
        <v>60</v>
      </c>
      <c r="N16" s="22">
        <f t="shared" si="1"/>
        <v>63</v>
      </c>
      <c r="O16" s="21" t="s">
        <v>22</v>
      </c>
      <c r="P16" s="31">
        <f>P15-H16</f>
        <v>2572900</v>
      </c>
    </row>
    <row r="17" spans="1:16" ht="15.75" thickBot="1" x14ac:dyDescent="0.3">
      <c r="A17" s="32"/>
      <c r="B17" s="33"/>
      <c r="C17" s="33"/>
      <c r="D17" s="34"/>
      <c r="E17" s="35"/>
      <c r="F17" s="36"/>
      <c r="G17" s="36"/>
      <c r="H17" s="37">
        <f>SUM(H4:H16)</f>
        <v>12427100</v>
      </c>
      <c r="I17" s="37">
        <f>SUM(I4:I16)</f>
        <v>19834902</v>
      </c>
      <c r="J17" s="38"/>
      <c r="K17" s="39"/>
      <c r="L17" s="39"/>
      <c r="M17" s="39"/>
      <c r="N17" s="39"/>
      <c r="O17" s="33"/>
      <c r="P17" s="40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Škáva Adam</dc:creator>
  <cp:lastModifiedBy>Škáva Adam</cp:lastModifiedBy>
  <dcterms:created xsi:type="dcterms:W3CDTF">2016-08-23T10:25:25Z</dcterms:created>
  <dcterms:modified xsi:type="dcterms:W3CDTF">2016-08-23T12:47:37Z</dcterms:modified>
</cp:coreProperties>
</file>