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490" documentId="8_{4B5FF2EE-8BEF-4C5F-BD67-8F48F295D768}" xr6:coauthVersionLast="46" xr6:coauthVersionMax="46" xr10:uidLastSave="{E8FCCA38-1649-46E2-808A-28937DF52D54}"/>
  <bookViews>
    <workbookView xWindow="-120" yWindow="-120" windowWidth="29040" windowHeight="15840" xr2:uid="{D3E44042-ECFE-452E-A7AF-D272930E159D}"/>
  </bookViews>
  <sheets>
    <sheet name="TAV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5" i="1"/>
  <c r="K5" i="1" s="1"/>
  <c r="H6" i="1"/>
  <c r="K6" i="1" s="1"/>
  <c r="H7" i="1"/>
  <c r="K7" i="1" s="1"/>
  <c r="H8" i="1"/>
  <c r="K8" i="1" s="1"/>
  <c r="H13" i="1"/>
  <c r="K13" i="1" s="1"/>
  <c r="H11" i="1" l="1"/>
  <c r="K11" i="1" s="1"/>
  <c r="H4" i="1"/>
  <c r="H3" i="1"/>
  <c r="H10" i="1"/>
  <c r="K10" i="1" s="1"/>
  <c r="H12" i="1"/>
  <c r="K12" i="1" s="1"/>
  <c r="H9" i="1"/>
  <c r="K9" i="1" s="1"/>
  <c r="K4" i="1" l="1"/>
  <c r="K3" i="1"/>
  <c r="H14" i="1"/>
  <c r="B14" i="1"/>
</calcChain>
</file>

<file path=xl/sharedStrings.xml><?xml version="1.0" encoding="utf-8"?>
<sst xmlns="http://schemas.openxmlformats.org/spreadsheetml/2006/main" count="103" uniqueCount="74">
  <si>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</si>
  <si>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</si>
  <si>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</si>
  <si>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</si>
  <si>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</si>
  <si>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</si>
  <si>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</si>
  <si>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</si>
  <si>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</si>
  <si>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</si>
  <si>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Celkem</t>
  </si>
  <si>
    <t>Výběrová komise na základě prezentace žadatele v 2. kole hodnocení a s přihlédnutím k hodnocení 1. kola doporučuje projekt k financování.</t>
  </si>
  <si>
    <t>ÚČEL PROJEKTU</t>
  </si>
  <si>
    <t>Žadatel je doporučen k podpoře bez nutnosti obhajoby v druhém kole na základě splnění minimálních bodových a doporučujících kritérií.</t>
  </si>
  <si>
    <t>1.1.2022 - 30.06.2023</t>
  </si>
  <si>
    <t>1/15</t>
  </si>
  <si>
    <t>Invira s.r.o.</t>
  </si>
  <si>
    <t>29446287</t>
  </si>
  <si>
    <t>Příslušenství pro elekrickou polohovací postel</t>
  </si>
  <si>
    <t>1/24</t>
  </si>
  <si>
    <t>MOS technik s.r.o.</t>
  </si>
  <si>
    <t>29381045</t>
  </si>
  <si>
    <t>Systém kapalinového chlazení výpočetní techniky (Immersion Computing/Cooling)</t>
  </si>
  <si>
    <t>1/43</t>
  </si>
  <si>
    <t>ANTHONYapp s.r.o.</t>
  </si>
  <si>
    <t>10763767</t>
  </si>
  <si>
    <t>ANTHONYapp</t>
  </si>
  <si>
    <t>1/20</t>
  </si>
  <si>
    <t>VEMAT-CZ, s.r.o.</t>
  </si>
  <si>
    <t>26822504</t>
  </si>
  <si>
    <t>Vývoj snadno recyklovatelných celopapírových cívek</t>
  </si>
  <si>
    <t>1/51</t>
  </si>
  <si>
    <t>Vortex steel s.r.o.</t>
  </si>
  <si>
    <t xml:space="preserve">07213611 </t>
  </si>
  <si>
    <t>Vývoj ostrovní nabíjecí stanice pro elektrokola s využitím důlního vozíku</t>
  </si>
  <si>
    <t>1/48</t>
  </si>
  <si>
    <t>Top Function s.r.o.</t>
  </si>
  <si>
    <t>29395194</t>
  </si>
  <si>
    <t>Vývoj universálního systému pro digitální transformaci průmyslových procesů</t>
  </si>
  <si>
    <t>1/27</t>
  </si>
  <si>
    <t>RESTORE fx s.r.o.</t>
  </si>
  <si>
    <t>09531980</t>
  </si>
  <si>
    <t>Zlepšení funkčních vlastností a produktového designu přesné termokomory pro netoxickou desinsekci řady GreenRestore</t>
  </si>
  <si>
    <t>1/54</t>
  </si>
  <si>
    <t>OneHouse s.r.o.</t>
  </si>
  <si>
    <t xml:space="preserve"> 09819711</t>
  </si>
  <si>
    <t>Projekt virtuální reality OneHouse</t>
  </si>
  <si>
    <t>1/03</t>
  </si>
  <si>
    <t>Patizon 2.0 s.r.o.</t>
  </si>
  <si>
    <t>07324774</t>
  </si>
  <si>
    <t>Péřový kabát</t>
  </si>
  <si>
    <t>1/39</t>
  </si>
  <si>
    <t>ADELUXAR s.r.o.</t>
  </si>
  <si>
    <t>06215530</t>
  </si>
  <si>
    <t>Výrobník jedno-porcového mraženého krému - realizace prototypu</t>
  </si>
  <si>
    <t>1/61</t>
  </si>
  <si>
    <t>FINEPLAST s.r.o.</t>
  </si>
  <si>
    <t>10710264</t>
  </si>
  <si>
    <t>Náhrada papírových dutinek fixační fólie</t>
  </si>
  <si>
    <t>Rozšíření portfolia nabízených produktů určených pro venkovní aktivity a pobyt v přírodních podmínkách spočívající ve vytvoření designu péřových kabátů.</t>
  </si>
  <si>
    <t>Návrh a tvorba příslušenství pro polohovací postel Evobeds - primárně se jedná o lampu, jídelní a noční stoleček.</t>
  </si>
  <si>
    <t>Vývoj, testování a výroba celopapírové jednoduše recyklovatelné cívky pro různé finální produkty (např. lana, šňůry, pruženky atd.).</t>
  </si>
  <si>
    <t>Vývoj a následná výroba systému pro efektivní chlazení výpočetní techniky ponořením do dielektrické chladicí kapaliny tzv. Immersion Cooling/Computing (dále IC), jež zvyšuje  energetickou efektivitu rozsáhlé IT infrastruktury jako jsou datacentra.</t>
  </si>
  <si>
    <t>Vývoj webové platformy pro kompletní správu parkování a dopravy u různých typů subjektů či objektů, jež rovněž slouží  jako vizualizační a analytický systém.</t>
  </si>
  <si>
    <t>Vývoj universálního systému pro digitální transformaci průmyslových procesů v rámci konceptu Průmysl 4.0 s cílem dostupnosti pro malé a střední podniky.</t>
  </si>
  <si>
    <t>Vývoj plně ostrovní nabíjecí stanice pro elektrokola s použitím vyřazených důlních vozíků a jiných důlních komponent sloužíci jako doplňková infrastruktura obnovené krajiny v rámci projektu POHO 2023.</t>
  </si>
  <si>
    <t>Tvorba prezentačních domů - OneHouse - ve formě virtuální reality.</t>
  </si>
  <si>
    <t>Náhrada papírových dutinek u fixačních fólií dutinkami z plastu, které budou odolnější, trvanlivější s možností opakovaného použití (vratný obal).</t>
  </si>
  <si>
    <t>Příloha č. 2_Seznam žadatelů navržených pro poskytnutí dotací (TAV)</t>
  </si>
  <si>
    <t>Zlepšení funkčních vlastností a produktového designu přesné termokomory ATCD 3.0 GreenRestore užívané pro netoxickou desinsekci určené pro péči a ochranu předmětů kulturního dědictví.</t>
  </si>
  <si>
    <t>Vývoj mrazícího zařízení (analogie ke klasickému kávovaru) vyrábějícího mražený krém (zmrzlinu) v rychlém čase (cca do 1-2 minut).</t>
  </si>
  <si>
    <t>PODÍL DOTACE NA CELK.  UZN. NÁKLADECH</t>
  </si>
  <si>
    <t>DOBA REALIZACE PROJEKTU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</si>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</sst>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1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8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8">
    <dxf>
      <numFmt numFmtId="164" formatCode="#,##0\ &quot;Kč&quot;"/>
    </dxf>
    <dxf>
      <numFmt numFmtId="164" formatCode="#,##0\ &quot;Kč&quot;"/>
    </dxf>
    <dxf>
      <alignment horizontal="center" vertical="bottom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M14" totalsRowCount="1" headerRowDxfId="17" dataDxfId="16">
  <autoFilter ref="A2:M13" xr:uid="{198B296D-FCF8-478C-B312-6D73B5DEBF62}"/>
  <tableColumns count="13">
    <tableColumn id="1" xr3:uid="{F289AAB1-E641-4D66-BF1D-5240741415CC}" name="POŘADÍ" totalsRowLabel="Celkem" dataDxfId="15"/>
    <tableColumn id="2" xr3:uid="{C93787B3-08C9-49F7-8201-438BBA9084F0}" name="ŽADATEL" totalsRowFunction="count" dataDxfId="14" totalsRowDxfId="2"/>
    <tableColumn id="3" xr3:uid="{E3BD98E2-BFF7-479B-B599-818293397450}" name="PRÁVNÍ FORMA ŽADATELE" dataDxfId="13"/>
    <tableColumn id="4" xr3:uid="{5B9B596B-6273-4866-8097-E92C28112875}" name="IČO ŽADATELE" dataDxfId="12"/>
    <tableColumn id="5" xr3:uid="{E3C26F78-92E9-4284-879C-C6C80A487BF4}" name="NÁZEV PROJEKTU" dataDxfId="11"/>
    <tableColumn id="7" xr3:uid="{A8B29301-0DAD-4A34-9D82-7CCF3D529176}" name="ÚČEL PROJEKTU" dataDxfId="10"/>
    <tableColumn id="12" xr3:uid="{A8E6FBCD-64B5-431E-9CF1-F5C9A8F67898}" name=" CELKOVÉ UZNATELNÉ NÁKLADY" totalsRowFunction="sum" dataDxfId="9" totalsRowDxfId="1"/>
    <tableColumn id="13" xr3:uid="{643EC2EF-4C52-46C3-B246-EE6517238658}" name="DOTACE (celkem)" totalsRowFunction="sum" dataDxfId="8" totalsRowDxfId="0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7"/>
    <tableColumn id="15" xr3:uid="{DF983726-0CB5-45A5-BF60-320E4E468107}" name="DOTACE (neinvestiční část)" dataDxfId="6"/>
    <tableColumn id="16" xr3:uid="{B7C67F37-8FF9-49A9-B92A-C73ADD56C238}" name="PODÍL DOTACE NA CELK.  UZN. NÁKLADECH" dataDxfId="5" dataCellStyle="Procenta"/>
    <tableColumn id="6" xr3:uid="{FFDFF12A-007A-4B0A-A39D-D6713D23D2DD}" name="DOBA REALIZACE PROJEKTU" dataDxfId="4" dataCellStyle="Procenta"/>
    <tableColumn id="22" xr3:uid="{46E7DF17-BB3A-4FFA-A13B-CAB66E2554D1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N14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RowHeight="15" x14ac:dyDescent="0.25"/>
  <cols>
    <col min="1" max="1" width="11" bestFit="1" customWidth="1"/>
    <col min="2" max="2" width="22.7109375" style="14" customWidth="1"/>
    <col min="3" max="3" width="26.85546875" customWidth="1"/>
    <col min="4" max="4" width="11.5703125" customWidth="1"/>
    <col min="5" max="5" width="31.85546875" customWidth="1"/>
    <col min="6" max="6" width="62.140625" customWidth="1"/>
    <col min="7" max="7" width="16.140625" customWidth="1"/>
    <col min="8" max="8" width="15.42578125" customWidth="1"/>
    <col min="9" max="9" width="16.7109375" customWidth="1"/>
    <col min="10" max="10" width="17.5703125" customWidth="1"/>
    <col min="11" max="11" width="20.140625" customWidth="1"/>
    <col min="12" max="12" width="20" customWidth="1"/>
    <col min="13" max="13" width="49" customWidth="1"/>
  </cols>
  <sheetData>
    <row r="1" spans="1:14" s="11" customFormat="1" ht="21" x14ac:dyDescent="0.35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4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12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71</v>
      </c>
      <c r="L2" s="4" t="s">
        <v>72</v>
      </c>
      <c r="M2" s="4" t="s">
        <v>73</v>
      </c>
    </row>
    <row r="3" spans="1:14" ht="60.75" customHeight="1" x14ac:dyDescent="0.25">
      <c r="A3" s="8" t="s">
        <v>15</v>
      </c>
      <c r="B3" s="12" t="s">
        <v>16</v>
      </c>
      <c r="C3" s="2" t="s">
        <v>0</v>
      </c>
      <c r="D3" s="3" t="s">
        <v>17</v>
      </c>
      <c r="E3" s="2" t="s">
        <v>18</v>
      </c>
      <c r="F3" s="2" t="s">
        <v>60</v>
      </c>
      <c r="G3" s="5">
        <v>570000</v>
      </c>
      <c r="H3" s="6">
        <f>Tabulka1[[#This Row],[DOTACE (investiční část)]]+Tabulka1[[#This Row],[DOTACE (neinvestiční část)]]</f>
        <v>427500</v>
      </c>
      <c r="I3" s="5">
        <v>0</v>
      </c>
      <c r="J3" s="5">
        <v>427500</v>
      </c>
      <c r="K3" s="7">
        <f>Tabulka1[[#This Row],[DOTACE (celkem)]]/Tabulka1[[#This Row],[ CELKOVÉ UZNATELNÉ NÁKLADY]]</f>
        <v>0.75</v>
      </c>
      <c r="L3" s="10" t="s">
        <v>14</v>
      </c>
      <c r="M3" s="2" t="s">
        <v>13</v>
      </c>
    </row>
    <row r="4" spans="1:14" ht="74.25" customHeight="1" x14ac:dyDescent="0.25">
      <c r="A4" s="8" t="s">
        <v>19</v>
      </c>
      <c r="B4" s="12" t="s">
        <v>20</v>
      </c>
      <c r="C4" s="2" t="s">
        <v>0</v>
      </c>
      <c r="D4" s="3" t="s">
        <v>21</v>
      </c>
      <c r="E4" s="2" t="s">
        <v>22</v>
      </c>
      <c r="F4" s="2" t="s">
        <v>62</v>
      </c>
      <c r="G4" s="5">
        <v>600000</v>
      </c>
      <c r="H4" s="6">
        <f>Tabulka1[[#This Row],[DOTACE (investiční část)]]+Tabulka1[[#This Row],[DOTACE (neinvestiční část)]]</f>
        <v>450000</v>
      </c>
      <c r="I4" s="5">
        <v>0</v>
      </c>
      <c r="J4" s="5">
        <v>450000</v>
      </c>
      <c r="K4" s="7">
        <f>Tabulka1[[#This Row],[DOTACE (celkem)]]/Tabulka1[[#This Row],[ CELKOVÉ UZNATELNÉ NÁKLADY]]</f>
        <v>0.75</v>
      </c>
      <c r="L4" s="10" t="s">
        <v>14</v>
      </c>
      <c r="M4" s="2" t="s">
        <v>13</v>
      </c>
      <c r="N4" s="9"/>
    </row>
    <row r="5" spans="1:14" ht="45" x14ac:dyDescent="0.25">
      <c r="A5" s="8" t="s">
        <v>23</v>
      </c>
      <c r="B5" s="12" t="s">
        <v>24</v>
      </c>
      <c r="C5" s="2" t="s">
        <v>0</v>
      </c>
      <c r="D5" s="3" t="s">
        <v>25</v>
      </c>
      <c r="E5" s="2" t="s">
        <v>26</v>
      </c>
      <c r="F5" s="2" t="s">
        <v>63</v>
      </c>
      <c r="G5" s="5">
        <v>600000</v>
      </c>
      <c r="H5" s="6">
        <f>Tabulka1[[#This Row],[DOTACE (investiční část)]]+Tabulka1[[#This Row],[DOTACE (neinvestiční část)]]</f>
        <v>450000</v>
      </c>
      <c r="I5" s="5">
        <v>0</v>
      </c>
      <c r="J5" s="5">
        <v>450000</v>
      </c>
      <c r="K5" s="7">
        <f>Tabulka1[[#This Row],[DOTACE (celkem)]]/Tabulka1[[#This Row],[ CELKOVÉ UZNATELNÉ NÁKLADY]]</f>
        <v>0.75</v>
      </c>
      <c r="L5" s="10" t="s">
        <v>14</v>
      </c>
      <c r="M5" s="2" t="s">
        <v>13</v>
      </c>
      <c r="N5" s="9"/>
    </row>
    <row r="6" spans="1:14" ht="45" x14ac:dyDescent="0.25">
      <c r="A6" s="8" t="s">
        <v>27</v>
      </c>
      <c r="B6" s="12" t="s">
        <v>28</v>
      </c>
      <c r="C6" s="2" t="s">
        <v>0</v>
      </c>
      <c r="D6" s="3" t="s">
        <v>29</v>
      </c>
      <c r="E6" s="2" t="s">
        <v>30</v>
      </c>
      <c r="F6" s="2" t="s">
        <v>61</v>
      </c>
      <c r="G6" s="5">
        <v>600000</v>
      </c>
      <c r="H6" s="6">
        <f>Tabulka1[[#This Row],[DOTACE (investiční část)]]+Tabulka1[[#This Row],[DOTACE (neinvestiční část)]]</f>
        <v>450000</v>
      </c>
      <c r="I6" s="5">
        <v>0</v>
      </c>
      <c r="J6" s="5">
        <v>450000</v>
      </c>
      <c r="K6" s="7">
        <f>Tabulka1[[#This Row],[DOTACE (celkem)]]/Tabulka1[[#This Row],[ CELKOVÉ UZNATELNÉ NÁKLADY]]</f>
        <v>0.75</v>
      </c>
      <c r="L6" s="10" t="s">
        <v>14</v>
      </c>
      <c r="M6" s="2" t="s">
        <v>13</v>
      </c>
      <c r="N6" s="9"/>
    </row>
    <row r="7" spans="1:14" ht="60" x14ac:dyDescent="0.25">
      <c r="A7" s="8" t="s">
        <v>31</v>
      </c>
      <c r="B7" s="12" t="s">
        <v>32</v>
      </c>
      <c r="C7" s="2" t="s">
        <v>0</v>
      </c>
      <c r="D7" s="3" t="s">
        <v>33</v>
      </c>
      <c r="E7" s="2" t="s">
        <v>34</v>
      </c>
      <c r="F7" s="2" t="s">
        <v>65</v>
      </c>
      <c r="G7" s="5">
        <v>600000</v>
      </c>
      <c r="H7" s="6">
        <f>Tabulka1[[#This Row],[DOTACE (investiční část)]]+Tabulka1[[#This Row],[DOTACE (neinvestiční část)]]</f>
        <v>450000</v>
      </c>
      <c r="I7" s="5">
        <v>0</v>
      </c>
      <c r="J7" s="5">
        <v>450000</v>
      </c>
      <c r="K7" s="7">
        <f>Tabulka1[[#This Row],[DOTACE (celkem)]]/Tabulka1[[#This Row],[ CELKOVÉ UZNATELNÉ NÁKLADY]]</f>
        <v>0.75</v>
      </c>
      <c r="L7" s="10" t="s">
        <v>14</v>
      </c>
      <c r="M7" s="2" t="s">
        <v>11</v>
      </c>
      <c r="N7" s="9"/>
    </row>
    <row r="8" spans="1:14" ht="45" x14ac:dyDescent="0.25">
      <c r="A8" s="8" t="s">
        <v>35</v>
      </c>
      <c r="B8" s="12" t="s">
        <v>36</v>
      </c>
      <c r="C8" s="2" t="s">
        <v>0</v>
      </c>
      <c r="D8" s="3" t="s">
        <v>37</v>
      </c>
      <c r="E8" s="2" t="s">
        <v>38</v>
      </c>
      <c r="F8" s="2" t="s">
        <v>64</v>
      </c>
      <c r="G8" s="5">
        <v>600000</v>
      </c>
      <c r="H8" s="6">
        <f>Tabulka1[[#This Row],[DOTACE (investiční část)]]+Tabulka1[[#This Row],[DOTACE (neinvestiční část)]]</f>
        <v>450000</v>
      </c>
      <c r="I8" s="5">
        <v>0</v>
      </c>
      <c r="J8" s="5">
        <v>450000</v>
      </c>
      <c r="K8" s="7">
        <f>Tabulka1[[#This Row],[DOTACE (celkem)]]/Tabulka1[[#This Row],[ CELKOVÉ UZNATELNÉ NÁKLADY]]</f>
        <v>0.75</v>
      </c>
      <c r="L8" s="10" t="s">
        <v>14</v>
      </c>
      <c r="M8" s="2" t="s">
        <v>11</v>
      </c>
      <c r="N8" s="9"/>
    </row>
    <row r="9" spans="1:14" ht="60" x14ac:dyDescent="0.25">
      <c r="A9" s="8" t="s">
        <v>39</v>
      </c>
      <c r="B9" s="12" t="s">
        <v>40</v>
      </c>
      <c r="C9" s="2" t="s">
        <v>0</v>
      </c>
      <c r="D9" s="3" t="s">
        <v>41</v>
      </c>
      <c r="E9" s="2" t="s">
        <v>42</v>
      </c>
      <c r="F9" s="2" t="s">
        <v>69</v>
      </c>
      <c r="G9" s="5">
        <v>600000</v>
      </c>
      <c r="H9" s="6">
        <f>Tabulka1[[#This Row],[DOTACE (investiční část)]]+Tabulka1[[#This Row],[DOTACE (neinvestiční část)]]</f>
        <v>450000</v>
      </c>
      <c r="I9" s="5">
        <v>0</v>
      </c>
      <c r="J9" s="5">
        <v>450000</v>
      </c>
      <c r="K9" s="7">
        <f>Tabulka1[[#This Row],[DOTACE (celkem)]]/Tabulka1[[#This Row],[ CELKOVÉ UZNATELNÉ NÁKLADY]]</f>
        <v>0.75</v>
      </c>
      <c r="L9" s="10" t="s">
        <v>14</v>
      </c>
      <c r="M9" s="2" t="s">
        <v>11</v>
      </c>
    </row>
    <row r="10" spans="1:14" ht="45" x14ac:dyDescent="0.25">
      <c r="A10" s="8" t="s">
        <v>43</v>
      </c>
      <c r="B10" s="12" t="s">
        <v>44</v>
      </c>
      <c r="C10" s="2" t="s">
        <v>0</v>
      </c>
      <c r="D10" s="3" t="s">
        <v>45</v>
      </c>
      <c r="E10" s="2" t="s">
        <v>46</v>
      </c>
      <c r="F10" s="2" t="s">
        <v>66</v>
      </c>
      <c r="G10" s="5">
        <v>600000</v>
      </c>
      <c r="H10" s="6">
        <f>Tabulka1[[#This Row],[DOTACE (investiční část)]]+Tabulka1[[#This Row],[DOTACE (neinvestiční část)]]</f>
        <v>450000</v>
      </c>
      <c r="I10" s="5">
        <v>0</v>
      </c>
      <c r="J10" s="5">
        <v>450000</v>
      </c>
      <c r="K10" s="7">
        <f>Tabulka1[[#This Row],[DOTACE (celkem)]]/Tabulka1[[#This Row],[ CELKOVÉ UZNATELNÉ NÁKLADY]]</f>
        <v>0.75</v>
      </c>
      <c r="L10" s="10" t="s">
        <v>14</v>
      </c>
      <c r="M10" s="2" t="s">
        <v>11</v>
      </c>
    </row>
    <row r="11" spans="1:14" ht="45" x14ac:dyDescent="0.25">
      <c r="A11" s="8" t="s">
        <v>47</v>
      </c>
      <c r="B11" s="12" t="s">
        <v>48</v>
      </c>
      <c r="C11" s="2" t="s">
        <v>0</v>
      </c>
      <c r="D11" s="3" t="s">
        <v>49</v>
      </c>
      <c r="E11" s="2" t="s">
        <v>50</v>
      </c>
      <c r="F11" s="2" t="s">
        <v>59</v>
      </c>
      <c r="G11" s="5">
        <v>600000</v>
      </c>
      <c r="H11" s="6">
        <f>Tabulka1[[#This Row],[DOTACE (investiční část)]]+Tabulka1[[#This Row],[DOTACE (neinvestiční část)]]</f>
        <v>450000</v>
      </c>
      <c r="I11" s="5">
        <v>0</v>
      </c>
      <c r="J11" s="5">
        <v>450000</v>
      </c>
      <c r="K11" s="7">
        <f>Tabulka1[[#This Row],[DOTACE (celkem)]]/Tabulka1[[#This Row],[ CELKOVÉ UZNATELNÉ NÁKLADY]]</f>
        <v>0.75</v>
      </c>
      <c r="L11" s="10" t="s">
        <v>14</v>
      </c>
      <c r="M11" s="2" t="s">
        <v>11</v>
      </c>
    </row>
    <row r="12" spans="1:14" ht="45" x14ac:dyDescent="0.25">
      <c r="A12" s="8" t="s">
        <v>51</v>
      </c>
      <c r="B12" s="12" t="s">
        <v>52</v>
      </c>
      <c r="C12" s="2" t="s">
        <v>0</v>
      </c>
      <c r="D12" s="3" t="s">
        <v>53</v>
      </c>
      <c r="E12" s="2" t="s">
        <v>54</v>
      </c>
      <c r="F12" s="2" t="s">
        <v>70</v>
      </c>
      <c r="G12" s="5">
        <v>600000</v>
      </c>
      <c r="H12" s="6">
        <f>Tabulka1[[#This Row],[DOTACE (investiční část)]]+Tabulka1[[#This Row],[DOTACE (neinvestiční část)]]</f>
        <v>450000</v>
      </c>
      <c r="I12" s="5">
        <v>0</v>
      </c>
      <c r="J12" s="5">
        <v>450000</v>
      </c>
      <c r="K12" s="7">
        <f>Tabulka1[[#This Row],[DOTACE (celkem)]]/Tabulka1[[#This Row],[ CELKOVÉ UZNATELNÉ NÁKLADY]]</f>
        <v>0.75</v>
      </c>
      <c r="L12" s="10" t="s">
        <v>14</v>
      </c>
      <c r="M12" s="2" t="s">
        <v>11</v>
      </c>
    </row>
    <row r="13" spans="1:14" ht="45" x14ac:dyDescent="0.25">
      <c r="A13" s="8" t="s">
        <v>55</v>
      </c>
      <c r="B13" s="12" t="s">
        <v>56</v>
      </c>
      <c r="C13" s="2" t="s">
        <v>0</v>
      </c>
      <c r="D13" s="3" t="s">
        <v>57</v>
      </c>
      <c r="E13" s="2" t="s">
        <v>58</v>
      </c>
      <c r="F13" s="2" t="s">
        <v>67</v>
      </c>
      <c r="G13" s="5">
        <v>580000</v>
      </c>
      <c r="H13" s="6">
        <f>Tabulka1[[#This Row],[DOTACE (investiční část)]]+Tabulka1[[#This Row],[DOTACE (neinvestiční část)]]</f>
        <v>435000</v>
      </c>
      <c r="I13" s="15">
        <v>0</v>
      </c>
      <c r="J13" s="15">
        <v>435000</v>
      </c>
      <c r="K13" s="7">
        <f>Tabulka1[[#This Row],[DOTACE (celkem)]]/Tabulka1[[#This Row],[ CELKOVÉ UZNATELNÉ NÁKLADY]]</f>
        <v>0.75</v>
      </c>
      <c r="L13" s="10" t="s">
        <v>14</v>
      </c>
      <c r="M13" s="2" t="s">
        <v>11</v>
      </c>
    </row>
    <row r="14" spans="1:14" x14ac:dyDescent="0.25">
      <c r="A14" t="s">
        <v>10</v>
      </c>
      <c r="B14" s="13">
        <f>SUBTOTAL(103,Tabulka1[ŽADATEL])</f>
        <v>11</v>
      </c>
      <c r="G14" s="1">
        <f>SUBTOTAL(109,Tabulka1[[ CELKOVÉ UZNATELNÉ NÁKLADY]])</f>
        <v>6550000</v>
      </c>
      <c r="H14" s="1">
        <f>SUBTOTAL(109,Tabulka1[DOTACE (celkem)])</f>
        <v>4912500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C3:C13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9B5A31-26EA-4909-B0B8-EEC0BA3B8F17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2021-05-17T10:13:52Z</cp:lastPrinted>
  <dcterms:created xsi:type="dcterms:W3CDTF">2021-04-17T13:21:56Z</dcterms:created>
  <dcterms:modified xsi:type="dcterms:W3CDTF">2022-06-01T11:26:33Z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2022-05-16T06:30:27Z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59e33ca5-6d89-44f2-8f4a-07efa5896001</vt:lpwstr>
  </property>
  <property fmtid="{D5CDD505-2E9C-101B-9397-08002B2CF9AE}" pid="9" name="MSIP_Label_215ad6d0-798b-44f9-b3fd-112ad6275fb4_ContentBits">
    <vt:lpwstr>2</vt:lpwstr>
  </property>
</Properties>
</file>